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mc:AlternateContent xmlns:mc="http://schemas.openxmlformats.org/markup-compatibility/2006">
    <mc:Choice Requires="x15">
      <x15ac:absPath xmlns:x15ac="http://schemas.microsoft.com/office/spreadsheetml/2010/11/ac" url="C:\Users\rakelly\Downloads\"/>
    </mc:Choice>
  </mc:AlternateContent>
  <xr:revisionPtr revIDLastSave="0" documentId="13_ncr:1_{B666051F-5700-44B3-B11A-473027BC642A}" xr6:coauthVersionLast="47" xr6:coauthVersionMax="47" xr10:uidLastSave="{00000000-0000-0000-0000-000000000000}"/>
  <bookViews>
    <workbookView xWindow="28680" yWindow="-120" windowWidth="29040" windowHeight="15720" tabRatio="599" activeTab="1" xr2:uid="{00000000-000D-0000-FFFF-FFFF00000000}"/>
  </bookViews>
  <sheets>
    <sheet name="Daily Travel Summary" sheetId="1" r:id="rId1"/>
    <sheet name="PCARD" sheetId="10" r:id="rId2"/>
    <sheet name="Page 1 - Daily Travel Detail" sheetId="2" r:id="rId3"/>
    <sheet name="Page 2 - Daily Travel Detail" sheetId="3" r:id="rId4"/>
    <sheet name="Page 3 - Daily Travel Detail" sheetId="5" r:id="rId5"/>
    <sheet name="Page 4 - Daily Travel Detail" sheetId="6" r:id="rId6"/>
    <sheet name="Page 5 - Daily Travel Detail" sheetId="7" r:id="rId7"/>
    <sheet name="Divisions" sheetId="8" r:id="rId8"/>
  </sheets>
  <definedNames>
    <definedName name="Divisions">Divisions!$A$1:$A$15</definedName>
    <definedName name="_xlnm.Print_Area" localSheetId="0">'Daily Travel Summary'!$A$1:$M$53</definedName>
    <definedName name="_xlnm.Print_Area" localSheetId="2">'Page 1 - Daily Travel Detail'!$A$1:$P$58</definedName>
    <definedName name="_xlnm.Print_Area" localSheetId="3">'Page 2 - Daily Travel Detail'!$A$1:$P$62</definedName>
    <definedName name="_xlnm.Print_Area" localSheetId="4">'Page 3 - Daily Travel Detail'!$A$1:$P$62</definedName>
    <definedName name="_xlnm.Print_Area" localSheetId="5">'Page 4 - Daily Travel Detail'!$A$1:$P$62</definedName>
    <definedName name="_xlnm.Print_Area" localSheetId="6">'Page 5 - Daily Travel Detail'!$A$1:$P$62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P28" i="10"/>
  <c r="C40" i="1"/>
  <c r="C39" i="1"/>
  <c r="C38" i="1"/>
  <c r="C37" i="1"/>
  <c r="C32" i="1"/>
  <c r="C31" i="1"/>
  <c r="J13" i="2"/>
  <c r="J46" i="2" s="1"/>
  <c r="J10" i="3" s="1"/>
  <c r="J50" i="3" s="1"/>
  <c r="J10" i="5" s="1"/>
  <c r="J50" i="5" s="1"/>
  <c r="J10" i="6" s="1"/>
  <c r="J50" i="6" s="1"/>
  <c r="J10" i="7" s="1"/>
  <c r="J50" i="7" s="1"/>
  <c r="C29" i="1" s="1"/>
  <c r="N44" i="7"/>
  <c r="N47" i="7"/>
  <c r="M44" i="7"/>
  <c r="M47" i="7"/>
  <c r="N37" i="7"/>
  <c r="N40" i="7"/>
  <c r="M37" i="7"/>
  <c r="M40" i="7"/>
  <c r="N30" i="7"/>
  <c r="N33" i="7"/>
  <c r="M30" i="7"/>
  <c r="M33" i="7"/>
  <c r="M26" i="7"/>
  <c r="N23" i="7"/>
  <c r="N26" i="7"/>
  <c r="M23" i="7"/>
  <c r="N16" i="7"/>
  <c r="N19" i="7"/>
  <c r="M16" i="7"/>
  <c r="M19" i="7"/>
  <c r="N44" i="6"/>
  <c r="N47" i="6"/>
  <c r="M44" i="6"/>
  <c r="M47" i="6"/>
  <c r="N37" i="6"/>
  <c r="N40" i="6"/>
  <c r="M37" i="6"/>
  <c r="M40" i="6"/>
  <c r="N30" i="6"/>
  <c r="N33" i="6"/>
  <c r="M30" i="6"/>
  <c r="M33" i="6"/>
  <c r="N23" i="6"/>
  <c r="N26" i="6"/>
  <c r="M23" i="6"/>
  <c r="M26" i="6"/>
  <c r="N16" i="6"/>
  <c r="N19" i="6"/>
  <c r="M16" i="6"/>
  <c r="M19" i="6"/>
  <c r="N44" i="5"/>
  <c r="N47" i="5"/>
  <c r="M44" i="5"/>
  <c r="M47" i="5"/>
  <c r="N37" i="5"/>
  <c r="N40" i="5"/>
  <c r="M37" i="5"/>
  <c r="M40" i="5"/>
  <c r="N30" i="5"/>
  <c r="N33" i="5"/>
  <c r="M30" i="5"/>
  <c r="M33" i="5"/>
  <c r="N23" i="5"/>
  <c r="N26" i="5"/>
  <c r="M23" i="5"/>
  <c r="M26" i="5"/>
  <c r="N16" i="5"/>
  <c r="N19" i="5"/>
  <c r="M16" i="5"/>
  <c r="M19" i="5" s="1"/>
  <c r="N44" i="3"/>
  <c r="N47" i="3"/>
  <c r="M44" i="3"/>
  <c r="M47" i="3"/>
  <c r="N37" i="3"/>
  <c r="N40" i="3"/>
  <c r="M37" i="3"/>
  <c r="M40" i="3"/>
  <c r="N30" i="3"/>
  <c r="N33" i="3"/>
  <c r="M30" i="3"/>
  <c r="M33" i="3"/>
  <c r="N23" i="3"/>
  <c r="N26" i="3"/>
  <c r="M23" i="3"/>
  <c r="M26" i="3"/>
  <c r="N16" i="3"/>
  <c r="N19" i="3"/>
  <c r="M16" i="3"/>
  <c r="M19" i="3"/>
  <c r="N40" i="2"/>
  <c r="N43" i="2"/>
  <c r="M40" i="2"/>
  <c r="M43" i="2" s="1"/>
  <c r="N33" i="2"/>
  <c r="M33" i="2"/>
  <c r="M36" i="2" s="1"/>
  <c r="N26" i="2"/>
  <c r="N29" i="2"/>
  <c r="M26" i="2"/>
  <c r="M29" i="2"/>
  <c r="N19" i="2"/>
  <c r="N22" i="2"/>
  <c r="M19" i="2"/>
  <c r="M22" i="2" s="1"/>
  <c r="N12" i="2"/>
  <c r="N15" i="2" s="1"/>
  <c r="M12" i="2"/>
  <c r="M15" i="2" s="1"/>
  <c r="J45" i="7"/>
  <c r="J47" i="7"/>
  <c r="J38" i="7"/>
  <c r="J40" i="7"/>
  <c r="J31" i="7"/>
  <c r="J33" i="7"/>
  <c r="J24" i="7"/>
  <c r="J17" i="7"/>
  <c r="J19" i="7"/>
  <c r="J45" i="6"/>
  <c r="J47" i="6"/>
  <c r="J38" i="6"/>
  <c r="J40" i="6"/>
  <c r="J31" i="6"/>
  <c r="J33" i="6"/>
  <c r="J24" i="6"/>
  <c r="J26" i="6"/>
  <c r="J17" i="6"/>
  <c r="J19" i="6"/>
  <c r="J17" i="5"/>
  <c r="J19" i="5"/>
  <c r="J24" i="5"/>
  <c r="J26" i="5"/>
  <c r="J31" i="5"/>
  <c r="J33" i="5"/>
  <c r="J45" i="5"/>
  <c r="J38" i="5"/>
  <c r="J45" i="3"/>
  <c r="J47" i="3"/>
  <c r="J38" i="3"/>
  <c r="J40" i="3"/>
  <c r="J31" i="3"/>
  <c r="J33" i="3"/>
  <c r="J24" i="3"/>
  <c r="J26" i="3"/>
  <c r="J17" i="3"/>
  <c r="J19" i="3"/>
  <c r="J41" i="2"/>
  <c r="J43" i="2"/>
  <c r="J34" i="2"/>
  <c r="J36" i="2"/>
  <c r="J27" i="2"/>
  <c r="J29" i="2"/>
  <c r="J20" i="2"/>
  <c r="J22" i="2"/>
  <c r="P15" i="2"/>
  <c r="P44" i="2" s="1"/>
  <c r="P10" i="3" s="1"/>
  <c r="P48" i="3" s="1"/>
  <c r="P10" i="5" s="1"/>
  <c r="P48" i="5" s="1"/>
  <c r="P10" i="6" s="1"/>
  <c r="P48" i="6" s="1"/>
  <c r="P10" i="7" s="1"/>
  <c r="P48" i="7" s="1"/>
  <c r="C34" i="1" s="1"/>
  <c r="P22" i="2"/>
  <c r="P29" i="2"/>
  <c r="J26" i="7"/>
  <c r="J40" i="5"/>
  <c r="P47" i="7"/>
  <c r="K47" i="7"/>
  <c r="P40" i="7"/>
  <c r="K40" i="7"/>
  <c r="P33" i="7"/>
  <c r="K33" i="7"/>
  <c r="P26" i="7"/>
  <c r="K26" i="7"/>
  <c r="P19" i="7"/>
  <c r="K19" i="7"/>
  <c r="P47" i="6"/>
  <c r="K47" i="6"/>
  <c r="P40" i="6"/>
  <c r="K40" i="6"/>
  <c r="P33" i="6"/>
  <c r="K33" i="6"/>
  <c r="P26" i="6"/>
  <c r="K26" i="6"/>
  <c r="P19" i="6"/>
  <c r="K19" i="6"/>
  <c r="P47" i="5"/>
  <c r="K47" i="5"/>
  <c r="P40" i="5"/>
  <c r="K40" i="5"/>
  <c r="P33" i="5"/>
  <c r="K33" i="5"/>
  <c r="P26" i="5"/>
  <c r="K26" i="5"/>
  <c r="P19" i="5"/>
  <c r="K19" i="5"/>
  <c r="P47" i="3"/>
  <c r="K47" i="3"/>
  <c r="P40" i="3"/>
  <c r="K40" i="3"/>
  <c r="P33" i="3"/>
  <c r="K33" i="3"/>
  <c r="P26" i="3"/>
  <c r="K26" i="3"/>
  <c r="P19" i="3"/>
  <c r="K19" i="3"/>
  <c r="C4" i="3"/>
  <c r="M4" i="3"/>
  <c r="C5" i="3"/>
  <c r="C4" i="5"/>
  <c r="M4" i="5"/>
  <c r="C5" i="5"/>
  <c r="K15" i="2"/>
  <c r="C5" i="7"/>
  <c r="C5" i="6"/>
  <c r="M4" i="7"/>
  <c r="C4" i="7"/>
  <c r="M4" i="6"/>
  <c r="C4" i="6"/>
  <c r="N45" i="2"/>
  <c r="N10" i="3"/>
  <c r="N49" i="3"/>
  <c r="N10" i="5"/>
  <c r="N49" i="5"/>
  <c r="N10" i="6"/>
  <c r="N49" i="6"/>
  <c r="N10" i="7"/>
  <c r="N49" i="7"/>
  <c r="M45" i="2"/>
  <c r="M10" i="3" s="1"/>
  <c r="M49" i="3" s="1"/>
  <c r="M10" i="5" s="1"/>
  <c r="M49" i="5" s="1"/>
  <c r="M10" i="6" s="1"/>
  <c r="M49" i="6" s="1"/>
  <c r="M10" i="7" s="1"/>
  <c r="M49" i="7" s="1"/>
  <c r="C33" i="1" s="1"/>
  <c r="K45" i="2"/>
  <c r="K9" i="3" s="1"/>
  <c r="K49" i="3" s="1"/>
  <c r="K9" i="5" s="1"/>
  <c r="K49" i="5" s="1"/>
  <c r="K9" i="6" s="1"/>
  <c r="K49" i="6" s="1"/>
  <c r="K9" i="7" s="1"/>
  <c r="K49" i="7" s="1"/>
  <c r="C36" i="1" s="1"/>
  <c r="J45" i="2"/>
  <c r="J9" i="3" s="1"/>
  <c r="J49" i="3" s="1"/>
  <c r="J9" i="5" s="1"/>
  <c r="J49" i="5" s="1"/>
  <c r="J9" i="6" s="1"/>
  <c r="J49" i="6" s="1"/>
  <c r="J9" i="7" s="1"/>
  <c r="J49" i="7" s="1"/>
  <c r="C28" i="1" s="1"/>
  <c r="K44" i="2"/>
  <c r="K8" i="3" s="1"/>
  <c r="K48" i="3" s="1"/>
  <c r="K8" i="5" s="1"/>
  <c r="K48" i="5" s="1"/>
  <c r="K8" i="6" s="1"/>
  <c r="K48" i="6" s="1"/>
  <c r="K8" i="7" s="1"/>
  <c r="K48" i="7" s="1"/>
  <c r="C35" i="1" s="1"/>
  <c r="P43" i="2"/>
  <c r="K43" i="2"/>
  <c r="P36" i="2"/>
  <c r="K36" i="2"/>
  <c r="K29" i="2"/>
  <c r="C4" i="2"/>
  <c r="J44" i="2"/>
  <c r="J8" i="3" s="1"/>
  <c r="J48" i="3" s="1"/>
  <c r="K22" i="2"/>
  <c r="J47" i="5"/>
  <c r="N44" i="2"/>
  <c r="N9" i="3" s="1"/>
  <c r="N48" i="3" s="1"/>
  <c r="N9" i="5" s="1"/>
  <c r="N36" i="2"/>
  <c r="J15" i="2"/>
  <c r="J8" i="5" l="1"/>
  <c r="J48" i="5" s="1"/>
  <c r="J8" i="6" s="1"/>
  <c r="J48" i="6" s="1"/>
  <c r="J8" i="7" s="1"/>
  <c r="J48" i="7" s="1"/>
  <c r="C27" i="1" s="1"/>
  <c r="N48" i="5"/>
  <c r="N9" i="6" s="1"/>
  <c r="N48" i="6" s="1"/>
  <c r="N9" i="7" s="1"/>
  <c r="N48" i="7" s="1"/>
  <c r="M44" i="2"/>
  <c r="M9" i="3" s="1"/>
  <c r="M48" i="3" s="1"/>
  <c r="M9" i="5" s="1"/>
  <c r="M48" i="5" s="1"/>
  <c r="M9" i="6" s="1"/>
  <c r="M48" i="6" s="1"/>
  <c r="M9" i="7" s="1"/>
  <c r="M48" i="7" s="1"/>
  <c r="C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9" authorId="0" shapeId="0" xr:uid="{00000000-0006-0000-0200-000001000000}">
      <text>
        <r>
          <rPr>
            <b/>
            <sz val="11"/>
            <color indexed="10"/>
            <rFont val="Tahoma"/>
            <family val="2"/>
          </rPr>
          <t>Maximum total is $41.30</t>
        </r>
      </text>
    </comment>
    <comment ref="N19" authorId="0" shapeId="0" xr:uid="{00000000-0006-0000-0200-000002000000}">
      <text>
        <r>
          <rPr>
            <b/>
            <sz val="11"/>
            <color indexed="10"/>
            <rFont val="Tahoma"/>
            <family val="2"/>
          </rPr>
          <t>Maximum total is $44.10</t>
        </r>
      </text>
    </comment>
    <comment ref="M20" authorId="0" shapeId="0" xr:uid="{00000000-0006-0000-0200-000003000000}">
      <text>
        <r>
          <rPr>
            <b/>
            <sz val="11"/>
            <color indexed="10"/>
            <rFont val="Tahoma"/>
            <family val="2"/>
          </rPr>
          <t>Maximum amount is $89.10</t>
        </r>
      </text>
    </comment>
    <comment ref="N20" authorId="0" shapeId="0" xr:uid="{00000000-0006-0000-0200-000004000000}">
      <text>
        <r>
          <rPr>
            <b/>
            <sz val="11"/>
            <color indexed="10"/>
            <rFont val="Tahoma"/>
            <family val="2"/>
          </rPr>
          <t>Maximum amount is $105.20</t>
        </r>
      </text>
    </comment>
    <comment ref="M26" authorId="0" shapeId="0" xr:uid="{00000000-0006-0000-0200-000005000000}">
      <text>
        <r>
          <rPr>
            <b/>
            <sz val="11"/>
            <color indexed="10"/>
            <rFont val="Tahoma"/>
            <family val="2"/>
          </rPr>
          <t>Maximum total is $41.30</t>
        </r>
      </text>
    </comment>
    <comment ref="N26" authorId="0" shapeId="0" xr:uid="{00000000-0006-0000-0200-000006000000}">
      <text>
        <r>
          <rPr>
            <b/>
            <sz val="11"/>
            <color indexed="10"/>
            <rFont val="Tahoma"/>
            <family val="2"/>
          </rPr>
          <t>Maximum total is $44.10</t>
        </r>
      </text>
    </comment>
    <comment ref="M27" authorId="0" shapeId="0" xr:uid="{00000000-0006-0000-0200-000007000000}">
      <text>
        <r>
          <rPr>
            <b/>
            <sz val="11"/>
            <color indexed="10"/>
            <rFont val="Tahoma"/>
            <family val="2"/>
          </rPr>
          <t>Maximum amount is $89.10</t>
        </r>
      </text>
    </comment>
    <comment ref="N27" authorId="0" shapeId="0" xr:uid="{00000000-0006-0000-0200-000008000000}">
      <text>
        <r>
          <rPr>
            <b/>
            <sz val="11"/>
            <color indexed="10"/>
            <rFont val="Tahoma"/>
            <family val="2"/>
          </rPr>
          <t>Maximum amount is $105.20</t>
        </r>
      </text>
    </comment>
    <comment ref="M33" authorId="0" shapeId="0" xr:uid="{00000000-0006-0000-0200-000009000000}">
      <text>
        <r>
          <rPr>
            <b/>
            <sz val="11"/>
            <color indexed="10"/>
            <rFont val="Tahoma"/>
            <family val="2"/>
          </rPr>
          <t>Maximum total is $41.30</t>
        </r>
      </text>
    </comment>
    <comment ref="N33" authorId="0" shapeId="0" xr:uid="{00000000-0006-0000-0200-00000A000000}">
      <text>
        <r>
          <rPr>
            <b/>
            <sz val="11"/>
            <color indexed="10"/>
            <rFont val="Tahoma"/>
            <family val="2"/>
          </rPr>
          <t>Maximum total is $44.10</t>
        </r>
      </text>
    </comment>
    <comment ref="M34" authorId="0" shapeId="0" xr:uid="{00000000-0006-0000-0200-00000B000000}">
      <text>
        <r>
          <rPr>
            <b/>
            <sz val="11"/>
            <color indexed="10"/>
            <rFont val="Tahoma"/>
            <family val="2"/>
          </rPr>
          <t>Maximum amount is $89.10</t>
        </r>
      </text>
    </comment>
    <comment ref="N34" authorId="0" shapeId="0" xr:uid="{00000000-0006-0000-0200-00000C000000}">
      <text>
        <r>
          <rPr>
            <b/>
            <sz val="11"/>
            <color indexed="10"/>
            <rFont val="Tahoma"/>
            <family val="2"/>
          </rPr>
          <t>Maximum amount is $105.20</t>
        </r>
      </text>
    </comment>
    <comment ref="M40" authorId="0" shapeId="0" xr:uid="{00000000-0006-0000-0200-00000D000000}">
      <text>
        <r>
          <rPr>
            <b/>
            <sz val="11"/>
            <color indexed="10"/>
            <rFont val="Tahoma"/>
            <family val="2"/>
          </rPr>
          <t>Maximum total is $41.30</t>
        </r>
      </text>
    </comment>
    <comment ref="N40" authorId="0" shapeId="0" xr:uid="{00000000-0006-0000-0200-00000E000000}">
      <text>
        <r>
          <rPr>
            <b/>
            <sz val="11"/>
            <color indexed="10"/>
            <rFont val="Tahoma"/>
            <family val="2"/>
          </rPr>
          <t>Maximum total is $44.10</t>
        </r>
      </text>
    </comment>
    <comment ref="M41" authorId="0" shapeId="0" xr:uid="{00000000-0006-0000-0200-00000F000000}">
      <text>
        <r>
          <rPr>
            <b/>
            <sz val="11"/>
            <color indexed="10"/>
            <rFont val="Tahoma"/>
            <family val="2"/>
          </rPr>
          <t>Maximum amount is $89.10</t>
        </r>
      </text>
    </comment>
    <comment ref="N41" authorId="0" shapeId="0" xr:uid="{00000000-0006-0000-0200-000010000000}">
      <text>
        <r>
          <rPr>
            <b/>
            <sz val="11"/>
            <color indexed="10"/>
            <rFont val="Tahoma"/>
            <family val="2"/>
          </rPr>
          <t>Maximum amount is $105.20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6" authorId="0" shapeId="0" xr:uid="{00000000-0006-0000-0300-000001000000}">
      <text>
        <r>
          <rPr>
            <b/>
            <sz val="11"/>
            <color indexed="10"/>
            <rFont val="Tahoma"/>
            <family val="2"/>
          </rPr>
          <t>Maximum total is $41.30</t>
        </r>
      </text>
    </comment>
    <comment ref="N16" authorId="0" shapeId="0" xr:uid="{00000000-0006-0000-0300-000002000000}">
      <text>
        <r>
          <rPr>
            <b/>
            <sz val="11"/>
            <color indexed="10"/>
            <rFont val="Tahoma"/>
            <family val="2"/>
          </rPr>
          <t>Maximum total is $44.10</t>
        </r>
      </text>
    </comment>
    <comment ref="M17" authorId="0" shapeId="0" xr:uid="{00000000-0006-0000-0300-000003000000}">
      <text>
        <r>
          <rPr>
            <b/>
            <sz val="11"/>
            <color indexed="10"/>
            <rFont val="Tahoma"/>
            <family val="2"/>
          </rPr>
          <t>Maximum amount is $89.10</t>
        </r>
      </text>
    </comment>
    <comment ref="N17" authorId="0" shapeId="0" xr:uid="{00000000-0006-0000-0300-000004000000}">
      <text>
        <r>
          <rPr>
            <b/>
            <sz val="11"/>
            <color indexed="10"/>
            <rFont val="Tahoma"/>
            <family val="2"/>
          </rPr>
          <t>Maximum amount is $105.20</t>
        </r>
      </text>
    </comment>
    <comment ref="M23" authorId="0" shapeId="0" xr:uid="{00000000-0006-0000-0300-000005000000}">
      <text>
        <r>
          <rPr>
            <b/>
            <sz val="11"/>
            <color indexed="10"/>
            <rFont val="Tahoma"/>
            <family val="2"/>
          </rPr>
          <t>Maximum total is $41.30</t>
        </r>
      </text>
    </comment>
    <comment ref="N23" authorId="0" shapeId="0" xr:uid="{00000000-0006-0000-0300-000006000000}">
      <text>
        <r>
          <rPr>
            <b/>
            <sz val="11"/>
            <color indexed="10"/>
            <rFont val="Tahoma"/>
            <family val="2"/>
          </rPr>
          <t>Maximum total is $44.10</t>
        </r>
      </text>
    </comment>
    <comment ref="M24" authorId="0" shapeId="0" xr:uid="{00000000-0006-0000-0300-000007000000}">
      <text>
        <r>
          <rPr>
            <b/>
            <sz val="11"/>
            <color indexed="10"/>
            <rFont val="Tahoma"/>
            <family val="2"/>
          </rPr>
          <t>Maximum amount is $89.10</t>
        </r>
      </text>
    </comment>
    <comment ref="N24" authorId="0" shapeId="0" xr:uid="{00000000-0006-0000-0300-000008000000}">
      <text>
        <r>
          <rPr>
            <b/>
            <sz val="11"/>
            <color indexed="10"/>
            <rFont val="Tahoma"/>
            <family val="2"/>
          </rPr>
          <t>Maximum amount is $105.20</t>
        </r>
      </text>
    </comment>
    <comment ref="M30" authorId="0" shapeId="0" xr:uid="{00000000-0006-0000-0300-000009000000}">
      <text>
        <r>
          <rPr>
            <b/>
            <sz val="11"/>
            <color indexed="10"/>
            <rFont val="Tahoma"/>
            <family val="2"/>
          </rPr>
          <t>Maximum total is $41.30</t>
        </r>
      </text>
    </comment>
    <comment ref="N30" authorId="0" shapeId="0" xr:uid="{00000000-0006-0000-0300-00000A000000}">
      <text>
        <r>
          <rPr>
            <b/>
            <sz val="11"/>
            <color indexed="10"/>
            <rFont val="Tahoma"/>
            <family val="2"/>
          </rPr>
          <t>Maximum total is $44.10</t>
        </r>
      </text>
    </comment>
    <comment ref="M31" authorId="0" shapeId="0" xr:uid="{00000000-0006-0000-0300-00000B000000}">
      <text>
        <r>
          <rPr>
            <b/>
            <sz val="11"/>
            <color indexed="10"/>
            <rFont val="Tahoma"/>
            <family val="2"/>
          </rPr>
          <t>Maximum amount is $89.10</t>
        </r>
      </text>
    </comment>
    <comment ref="N31" authorId="0" shapeId="0" xr:uid="{00000000-0006-0000-0300-00000C000000}">
      <text>
        <r>
          <rPr>
            <b/>
            <sz val="11"/>
            <color indexed="10"/>
            <rFont val="Tahoma"/>
            <family val="2"/>
          </rPr>
          <t>Maximum amount is $105.20</t>
        </r>
      </text>
    </comment>
    <comment ref="M37" authorId="0" shapeId="0" xr:uid="{00000000-0006-0000-0300-00000D000000}">
      <text>
        <r>
          <rPr>
            <b/>
            <sz val="11"/>
            <color indexed="10"/>
            <rFont val="Tahoma"/>
            <family val="2"/>
          </rPr>
          <t>Maximum total is $41.30</t>
        </r>
      </text>
    </comment>
    <comment ref="N37" authorId="0" shapeId="0" xr:uid="{00000000-0006-0000-0300-00000E000000}">
      <text>
        <r>
          <rPr>
            <b/>
            <sz val="11"/>
            <color indexed="10"/>
            <rFont val="Tahoma"/>
            <family val="2"/>
          </rPr>
          <t>Maximum total is $44.10</t>
        </r>
      </text>
    </comment>
    <comment ref="M38" authorId="0" shapeId="0" xr:uid="{00000000-0006-0000-0300-00000F000000}">
      <text>
        <r>
          <rPr>
            <b/>
            <sz val="11"/>
            <color indexed="10"/>
            <rFont val="Tahoma"/>
            <family val="2"/>
          </rPr>
          <t>Maximum amount is $89.10</t>
        </r>
      </text>
    </comment>
    <comment ref="N38" authorId="0" shapeId="0" xr:uid="{00000000-0006-0000-0300-000010000000}">
      <text>
        <r>
          <rPr>
            <b/>
            <sz val="11"/>
            <color indexed="10"/>
            <rFont val="Tahoma"/>
            <family val="2"/>
          </rPr>
          <t>Maximum amount is $105.20</t>
        </r>
      </text>
    </comment>
    <comment ref="M44" authorId="0" shapeId="0" xr:uid="{00000000-0006-0000-0300-000011000000}">
      <text>
        <r>
          <rPr>
            <b/>
            <sz val="11"/>
            <color indexed="10"/>
            <rFont val="Tahoma"/>
            <family val="2"/>
          </rPr>
          <t>Maximum total is $41.30</t>
        </r>
      </text>
    </comment>
    <comment ref="N44" authorId="0" shapeId="0" xr:uid="{00000000-0006-0000-0300-000012000000}">
      <text>
        <r>
          <rPr>
            <b/>
            <sz val="11"/>
            <color indexed="10"/>
            <rFont val="Tahoma"/>
            <family val="2"/>
          </rPr>
          <t>Maximum total is $44.10</t>
        </r>
      </text>
    </comment>
    <comment ref="M45" authorId="0" shapeId="0" xr:uid="{00000000-0006-0000-0300-000013000000}">
      <text>
        <r>
          <rPr>
            <b/>
            <sz val="11"/>
            <color indexed="10"/>
            <rFont val="Tahoma"/>
            <family val="2"/>
          </rPr>
          <t>Maximum amount is $89.10</t>
        </r>
      </text>
    </comment>
    <comment ref="N45" authorId="0" shapeId="0" xr:uid="{00000000-0006-0000-0300-000014000000}">
      <text>
        <r>
          <rPr>
            <b/>
            <sz val="11"/>
            <color indexed="10"/>
            <rFont val="Tahoma"/>
            <family val="2"/>
          </rPr>
          <t>Maximum amount is $105.20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6" authorId="0" shapeId="0" xr:uid="{00000000-0006-0000-0400-000001000000}">
      <text>
        <r>
          <rPr>
            <b/>
            <sz val="11"/>
            <color indexed="10"/>
            <rFont val="Tahoma"/>
            <family val="2"/>
          </rPr>
          <t>Maximum total is $41.30</t>
        </r>
      </text>
    </comment>
    <comment ref="N16" authorId="0" shapeId="0" xr:uid="{00000000-0006-0000-0400-000002000000}">
      <text>
        <r>
          <rPr>
            <b/>
            <sz val="11"/>
            <color indexed="10"/>
            <rFont val="Tahoma"/>
            <family val="2"/>
          </rPr>
          <t>Maximum total is $44.10</t>
        </r>
      </text>
    </comment>
    <comment ref="M17" authorId="0" shapeId="0" xr:uid="{00000000-0006-0000-0400-000003000000}">
      <text>
        <r>
          <rPr>
            <b/>
            <sz val="11"/>
            <color indexed="10"/>
            <rFont val="Tahoma"/>
            <family val="2"/>
          </rPr>
          <t>Maximum amount is $89.10</t>
        </r>
      </text>
    </comment>
    <comment ref="N17" authorId="0" shapeId="0" xr:uid="{00000000-0006-0000-0400-000004000000}">
      <text>
        <r>
          <rPr>
            <b/>
            <sz val="11"/>
            <color indexed="10"/>
            <rFont val="Tahoma"/>
            <family val="2"/>
          </rPr>
          <t>Maximum amount is $105.20</t>
        </r>
      </text>
    </comment>
    <comment ref="M23" authorId="0" shapeId="0" xr:uid="{00000000-0006-0000-0400-000005000000}">
      <text>
        <r>
          <rPr>
            <b/>
            <sz val="11"/>
            <color indexed="10"/>
            <rFont val="Tahoma"/>
            <family val="2"/>
          </rPr>
          <t>Maximum total is $41.30</t>
        </r>
      </text>
    </comment>
    <comment ref="N23" authorId="0" shapeId="0" xr:uid="{00000000-0006-0000-0400-000006000000}">
      <text>
        <r>
          <rPr>
            <b/>
            <sz val="11"/>
            <color indexed="10"/>
            <rFont val="Tahoma"/>
            <family val="2"/>
          </rPr>
          <t>Maximum total is $44.10</t>
        </r>
      </text>
    </comment>
    <comment ref="M24" authorId="0" shapeId="0" xr:uid="{00000000-0006-0000-0400-000007000000}">
      <text>
        <r>
          <rPr>
            <b/>
            <sz val="11"/>
            <color indexed="10"/>
            <rFont val="Tahoma"/>
            <family val="2"/>
          </rPr>
          <t>Maximum amount is $89.10</t>
        </r>
      </text>
    </comment>
    <comment ref="N24" authorId="0" shapeId="0" xr:uid="{00000000-0006-0000-0400-000008000000}">
      <text>
        <r>
          <rPr>
            <b/>
            <sz val="11"/>
            <color indexed="10"/>
            <rFont val="Tahoma"/>
            <family val="2"/>
          </rPr>
          <t>Maximum amount is $105.20</t>
        </r>
      </text>
    </comment>
    <comment ref="M30" authorId="0" shapeId="0" xr:uid="{00000000-0006-0000-0400-000009000000}">
      <text>
        <r>
          <rPr>
            <b/>
            <sz val="11"/>
            <color indexed="10"/>
            <rFont val="Tahoma"/>
            <family val="2"/>
          </rPr>
          <t>Maximum total is $41.30</t>
        </r>
      </text>
    </comment>
    <comment ref="N30" authorId="0" shapeId="0" xr:uid="{00000000-0006-0000-0400-00000A000000}">
      <text>
        <r>
          <rPr>
            <b/>
            <sz val="11"/>
            <color indexed="10"/>
            <rFont val="Tahoma"/>
            <family val="2"/>
          </rPr>
          <t>Maximum total is $44.10</t>
        </r>
      </text>
    </comment>
    <comment ref="M31" authorId="0" shapeId="0" xr:uid="{00000000-0006-0000-0400-00000B000000}">
      <text>
        <r>
          <rPr>
            <b/>
            <sz val="11"/>
            <color indexed="10"/>
            <rFont val="Tahoma"/>
            <family val="2"/>
          </rPr>
          <t>Maximum amount is $89.10</t>
        </r>
      </text>
    </comment>
    <comment ref="N31" authorId="0" shapeId="0" xr:uid="{00000000-0006-0000-0400-00000C000000}">
      <text>
        <r>
          <rPr>
            <b/>
            <sz val="11"/>
            <color indexed="10"/>
            <rFont val="Tahoma"/>
            <family val="2"/>
          </rPr>
          <t>Maximum amount is $105.20</t>
        </r>
      </text>
    </comment>
    <comment ref="M37" authorId="0" shapeId="0" xr:uid="{00000000-0006-0000-0400-00000D000000}">
      <text>
        <r>
          <rPr>
            <b/>
            <sz val="11"/>
            <color indexed="10"/>
            <rFont val="Tahoma"/>
            <family val="2"/>
          </rPr>
          <t>Maximum total is $41.30</t>
        </r>
      </text>
    </comment>
    <comment ref="N37" authorId="0" shapeId="0" xr:uid="{00000000-0006-0000-0400-00000E000000}">
      <text>
        <r>
          <rPr>
            <b/>
            <sz val="11"/>
            <color indexed="10"/>
            <rFont val="Tahoma"/>
            <family val="2"/>
          </rPr>
          <t>Maximum total is $44.10</t>
        </r>
      </text>
    </comment>
    <comment ref="M38" authorId="0" shapeId="0" xr:uid="{00000000-0006-0000-0400-00000F000000}">
      <text>
        <r>
          <rPr>
            <b/>
            <sz val="11"/>
            <color indexed="10"/>
            <rFont val="Tahoma"/>
            <family val="2"/>
          </rPr>
          <t>Maximum amount is $89.10</t>
        </r>
      </text>
    </comment>
    <comment ref="N38" authorId="0" shapeId="0" xr:uid="{00000000-0006-0000-0400-000010000000}">
      <text>
        <r>
          <rPr>
            <b/>
            <sz val="11"/>
            <color indexed="10"/>
            <rFont val="Tahoma"/>
            <family val="2"/>
          </rPr>
          <t>Maximum amount is $105.20</t>
        </r>
      </text>
    </comment>
    <comment ref="M44" authorId="0" shapeId="0" xr:uid="{00000000-0006-0000-0400-000011000000}">
      <text>
        <r>
          <rPr>
            <b/>
            <sz val="11"/>
            <color indexed="10"/>
            <rFont val="Tahoma"/>
            <family val="2"/>
          </rPr>
          <t>Maximum total is $41.30</t>
        </r>
      </text>
    </comment>
    <comment ref="N44" authorId="0" shapeId="0" xr:uid="{00000000-0006-0000-0400-000012000000}">
      <text>
        <r>
          <rPr>
            <b/>
            <sz val="11"/>
            <color indexed="10"/>
            <rFont val="Tahoma"/>
            <family val="2"/>
          </rPr>
          <t>Maximum total is $44.10</t>
        </r>
      </text>
    </comment>
    <comment ref="M45" authorId="0" shapeId="0" xr:uid="{00000000-0006-0000-0400-000013000000}">
      <text>
        <r>
          <rPr>
            <b/>
            <sz val="11"/>
            <color indexed="10"/>
            <rFont val="Tahoma"/>
            <family val="2"/>
          </rPr>
          <t>Maximum amount is $89.10</t>
        </r>
      </text>
    </comment>
    <comment ref="N45" authorId="0" shapeId="0" xr:uid="{00000000-0006-0000-0400-000014000000}">
      <text>
        <r>
          <rPr>
            <b/>
            <sz val="11"/>
            <color indexed="10"/>
            <rFont val="Tahoma"/>
            <family val="2"/>
          </rPr>
          <t>Maximum amount is $105.20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6" authorId="0" shapeId="0" xr:uid="{00000000-0006-0000-0500-000001000000}">
      <text>
        <r>
          <rPr>
            <b/>
            <sz val="11"/>
            <color indexed="10"/>
            <rFont val="Tahoma"/>
            <family val="2"/>
          </rPr>
          <t>Maximum total is $41.30</t>
        </r>
      </text>
    </comment>
    <comment ref="N16" authorId="0" shapeId="0" xr:uid="{00000000-0006-0000-0500-000002000000}">
      <text>
        <r>
          <rPr>
            <b/>
            <sz val="11"/>
            <color indexed="10"/>
            <rFont val="Tahoma"/>
            <family val="2"/>
          </rPr>
          <t>Maximum total is $44.10</t>
        </r>
      </text>
    </comment>
    <comment ref="M17" authorId="0" shapeId="0" xr:uid="{00000000-0006-0000-0500-000003000000}">
      <text>
        <r>
          <rPr>
            <b/>
            <sz val="11"/>
            <color indexed="10"/>
            <rFont val="Tahoma"/>
            <family val="2"/>
          </rPr>
          <t>Maximum amount is $89.10</t>
        </r>
      </text>
    </comment>
    <comment ref="N17" authorId="0" shapeId="0" xr:uid="{00000000-0006-0000-0500-000004000000}">
      <text>
        <r>
          <rPr>
            <b/>
            <sz val="11"/>
            <color indexed="10"/>
            <rFont val="Tahoma"/>
            <family val="2"/>
          </rPr>
          <t>Maximum amount is $105.20</t>
        </r>
      </text>
    </comment>
    <comment ref="M23" authorId="0" shapeId="0" xr:uid="{00000000-0006-0000-0500-000005000000}">
      <text>
        <r>
          <rPr>
            <b/>
            <sz val="11"/>
            <color indexed="10"/>
            <rFont val="Tahoma"/>
            <family val="2"/>
          </rPr>
          <t>Maximum total is $41.30</t>
        </r>
      </text>
    </comment>
    <comment ref="N23" authorId="0" shapeId="0" xr:uid="{00000000-0006-0000-0500-000006000000}">
      <text>
        <r>
          <rPr>
            <b/>
            <sz val="11"/>
            <color indexed="10"/>
            <rFont val="Tahoma"/>
            <family val="2"/>
          </rPr>
          <t>Maximum total is $44.10</t>
        </r>
      </text>
    </comment>
    <comment ref="M24" authorId="0" shapeId="0" xr:uid="{00000000-0006-0000-0500-000007000000}">
      <text>
        <r>
          <rPr>
            <b/>
            <sz val="11"/>
            <color indexed="10"/>
            <rFont val="Tahoma"/>
            <family val="2"/>
          </rPr>
          <t>Maximum amount is $89.10</t>
        </r>
      </text>
    </comment>
    <comment ref="N24" authorId="0" shapeId="0" xr:uid="{00000000-0006-0000-0500-000008000000}">
      <text>
        <r>
          <rPr>
            <b/>
            <sz val="11"/>
            <color indexed="10"/>
            <rFont val="Tahoma"/>
            <family val="2"/>
          </rPr>
          <t>Maximum amount is $105.20</t>
        </r>
      </text>
    </comment>
    <comment ref="M30" authorId="0" shapeId="0" xr:uid="{00000000-0006-0000-0500-000009000000}">
      <text>
        <r>
          <rPr>
            <b/>
            <sz val="11"/>
            <color indexed="10"/>
            <rFont val="Tahoma"/>
            <family val="2"/>
          </rPr>
          <t>Maximum total is $41.30</t>
        </r>
      </text>
    </comment>
    <comment ref="N30" authorId="0" shapeId="0" xr:uid="{00000000-0006-0000-0500-00000A000000}">
      <text>
        <r>
          <rPr>
            <b/>
            <sz val="11"/>
            <color indexed="10"/>
            <rFont val="Tahoma"/>
            <family val="2"/>
          </rPr>
          <t>Maximum total is $44.10</t>
        </r>
      </text>
    </comment>
    <comment ref="M31" authorId="0" shapeId="0" xr:uid="{00000000-0006-0000-0500-00000B000000}">
      <text>
        <r>
          <rPr>
            <b/>
            <sz val="11"/>
            <color indexed="10"/>
            <rFont val="Tahoma"/>
            <family val="2"/>
          </rPr>
          <t>Maximum amount is $89.10</t>
        </r>
      </text>
    </comment>
    <comment ref="N31" authorId="0" shapeId="0" xr:uid="{00000000-0006-0000-0500-00000C000000}">
      <text>
        <r>
          <rPr>
            <b/>
            <sz val="11"/>
            <color indexed="10"/>
            <rFont val="Tahoma"/>
            <family val="2"/>
          </rPr>
          <t>Maximum amount is $105.20</t>
        </r>
      </text>
    </comment>
    <comment ref="M37" authorId="0" shapeId="0" xr:uid="{00000000-0006-0000-0500-00000D000000}">
      <text>
        <r>
          <rPr>
            <b/>
            <sz val="11"/>
            <color indexed="10"/>
            <rFont val="Tahoma"/>
            <family val="2"/>
          </rPr>
          <t>Maximum total is $41.30</t>
        </r>
      </text>
    </comment>
    <comment ref="N37" authorId="0" shapeId="0" xr:uid="{00000000-0006-0000-0500-00000E000000}">
      <text>
        <r>
          <rPr>
            <b/>
            <sz val="11"/>
            <color indexed="10"/>
            <rFont val="Tahoma"/>
            <family val="2"/>
          </rPr>
          <t>Maximum total is $44.10</t>
        </r>
      </text>
    </comment>
    <comment ref="M38" authorId="0" shapeId="0" xr:uid="{00000000-0006-0000-0500-00000F000000}">
      <text>
        <r>
          <rPr>
            <b/>
            <sz val="11"/>
            <color indexed="10"/>
            <rFont val="Tahoma"/>
            <family val="2"/>
          </rPr>
          <t>Maximum amount is $89.10</t>
        </r>
      </text>
    </comment>
    <comment ref="N38" authorId="0" shapeId="0" xr:uid="{00000000-0006-0000-0500-000010000000}">
      <text>
        <r>
          <rPr>
            <b/>
            <sz val="11"/>
            <color indexed="10"/>
            <rFont val="Tahoma"/>
            <family val="2"/>
          </rPr>
          <t>Maximum amount is $105.20</t>
        </r>
      </text>
    </comment>
    <comment ref="M44" authorId="0" shapeId="0" xr:uid="{00000000-0006-0000-0500-000011000000}">
      <text>
        <r>
          <rPr>
            <b/>
            <sz val="11"/>
            <color indexed="10"/>
            <rFont val="Tahoma"/>
            <family val="2"/>
          </rPr>
          <t>Maximum total is $41.30</t>
        </r>
      </text>
    </comment>
    <comment ref="N44" authorId="0" shapeId="0" xr:uid="{00000000-0006-0000-0500-000012000000}">
      <text>
        <r>
          <rPr>
            <b/>
            <sz val="11"/>
            <color indexed="10"/>
            <rFont val="Tahoma"/>
            <family val="2"/>
          </rPr>
          <t>Maximum total is $44.10</t>
        </r>
      </text>
    </comment>
    <comment ref="M45" authorId="0" shapeId="0" xr:uid="{00000000-0006-0000-0500-000013000000}">
      <text>
        <r>
          <rPr>
            <b/>
            <sz val="11"/>
            <color indexed="10"/>
            <rFont val="Tahoma"/>
            <family val="2"/>
          </rPr>
          <t>Maximum amount is $89.10</t>
        </r>
      </text>
    </comment>
    <comment ref="N45" authorId="0" shapeId="0" xr:uid="{00000000-0006-0000-0500-000014000000}">
      <text>
        <r>
          <rPr>
            <b/>
            <sz val="11"/>
            <color indexed="10"/>
            <rFont val="Tahoma"/>
            <family val="2"/>
          </rPr>
          <t>Maximum amount is $105.20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M16" authorId="0" shapeId="0" xr:uid="{00000000-0006-0000-0600-000001000000}">
      <text>
        <r>
          <rPr>
            <b/>
            <sz val="11"/>
            <color indexed="10"/>
            <rFont val="Tahoma"/>
            <family val="2"/>
          </rPr>
          <t>Maximum total is $41.30</t>
        </r>
      </text>
    </comment>
    <comment ref="N16" authorId="0" shapeId="0" xr:uid="{00000000-0006-0000-0600-000002000000}">
      <text>
        <r>
          <rPr>
            <b/>
            <sz val="11"/>
            <color indexed="10"/>
            <rFont val="Tahoma"/>
            <family val="2"/>
          </rPr>
          <t>Maximum total is $44.10</t>
        </r>
      </text>
    </comment>
    <comment ref="M17" authorId="0" shapeId="0" xr:uid="{00000000-0006-0000-0600-000003000000}">
      <text>
        <r>
          <rPr>
            <b/>
            <sz val="11"/>
            <color indexed="10"/>
            <rFont val="Tahoma"/>
            <family val="2"/>
          </rPr>
          <t>Maximum amount is $89.10</t>
        </r>
      </text>
    </comment>
    <comment ref="N17" authorId="0" shapeId="0" xr:uid="{00000000-0006-0000-0600-000004000000}">
      <text>
        <r>
          <rPr>
            <b/>
            <sz val="11"/>
            <color indexed="10"/>
            <rFont val="Tahoma"/>
            <family val="2"/>
          </rPr>
          <t>Maximum amount is $105.20</t>
        </r>
      </text>
    </comment>
    <comment ref="M23" authorId="0" shapeId="0" xr:uid="{00000000-0006-0000-0600-000005000000}">
      <text>
        <r>
          <rPr>
            <b/>
            <sz val="11"/>
            <color indexed="10"/>
            <rFont val="Tahoma"/>
            <family val="2"/>
          </rPr>
          <t>Maximum total is $41.30</t>
        </r>
      </text>
    </comment>
    <comment ref="N23" authorId="0" shapeId="0" xr:uid="{00000000-0006-0000-0600-000006000000}">
      <text>
        <r>
          <rPr>
            <b/>
            <sz val="11"/>
            <color indexed="10"/>
            <rFont val="Tahoma"/>
            <family val="2"/>
          </rPr>
          <t>Maximum total is $44.10</t>
        </r>
      </text>
    </comment>
    <comment ref="M24" authorId="0" shapeId="0" xr:uid="{00000000-0006-0000-0600-000007000000}">
      <text>
        <r>
          <rPr>
            <b/>
            <sz val="11"/>
            <color indexed="10"/>
            <rFont val="Tahoma"/>
            <family val="2"/>
          </rPr>
          <t>Maximum amount is $89.10</t>
        </r>
      </text>
    </comment>
    <comment ref="N24" authorId="0" shapeId="0" xr:uid="{00000000-0006-0000-0600-000008000000}">
      <text>
        <r>
          <rPr>
            <b/>
            <sz val="11"/>
            <color indexed="10"/>
            <rFont val="Tahoma"/>
            <family val="2"/>
          </rPr>
          <t>Maximum amount is $105.20</t>
        </r>
      </text>
    </comment>
    <comment ref="M30" authorId="0" shapeId="0" xr:uid="{00000000-0006-0000-0600-000009000000}">
      <text>
        <r>
          <rPr>
            <b/>
            <sz val="11"/>
            <color indexed="10"/>
            <rFont val="Tahoma"/>
            <family val="2"/>
          </rPr>
          <t>Maximum total is $41.30</t>
        </r>
      </text>
    </comment>
    <comment ref="N30" authorId="0" shapeId="0" xr:uid="{00000000-0006-0000-0600-00000A000000}">
      <text>
        <r>
          <rPr>
            <b/>
            <sz val="11"/>
            <color indexed="10"/>
            <rFont val="Tahoma"/>
            <family val="2"/>
          </rPr>
          <t>Maximum total is $44.10</t>
        </r>
      </text>
    </comment>
    <comment ref="M31" authorId="0" shapeId="0" xr:uid="{00000000-0006-0000-0600-00000B000000}">
      <text>
        <r>
          <rPr>
            <b/>
            <sz val="11"/>
            <color indexed="10"/>
            <rFont val="Tahoma"/>
            <family val="2"/>
          </rPr>
          <t>Maximum amount is $89.10</t>
        </r>
      </text>
    </comment>
    <comment ref="N31" authorId="0" shapeId="0" xr:uid="{00000000-0006-0000-0600-00000C000000}">
      <text>
        <r>
          <rPr>
            <b/>
            <sz val="11"/>
            <color indexed="10"/>
            <rFont val="Tahoma"/>
            <family val="2"/>
          </rPr>
          <t>Maximum amount is $105.20</t>
        </r>
      </text>
    </comment>
    <comment ref="M37" authorId="0" shapeId="0" xr:uid="{00000000-0006-0000-0600-00000D000000}">
      <text>
        <r>
          <rPr>
            <b/>
            <sz val="11"/>
            <color indexed="10"/>
            <rFont val="Tahoma"/>
            <family val="2"/>
          </rPr>
          <t>Maximum total is $41.30</t>
        </r>
      </text>
    </comment>
    <comment ref="N37" authorId="0" shapeId="0" xr:uid="{00000000-0006-0000-0600-00000E000000}">
      <text>
        <r>
          <rPr>
            <b/>
            <sz val="11"/>
            <color indexed="10"/>
            <rFont val="Tahoma"/>
            <family val="2"/>
          </rPr>
          <t>Maximum total is $44.10</t>
        </r>
      </text>
    </comment>
    <comment ref="M38" authorId="0" shapeId="0" xr:uid="{00000000-0006-0000-0600-00000F000000}">
      <text>
        <r>
          <rPr>
            <b/>
            <sz val="11"/>
            <color indexed="10"/>
            <rFont val="Tahoma"/>
            <family val="2"/>
          </rPr>
          <t>Maximum amount is $89.10</t>
        </r>
      </text>
    </comment>
    <comment ref="N38" authorId="0" shapeId="0" xr:uid="{00000000-0006-0000-0600-000010000000}">
      <text>
        <r>
          <rPr>
            <b/>
            <sz val="11"/>
            <color indexed="10"/>
            <rFont val="Tahoma"/>
            <family val="2"/>
          </rPr>
          <t>Maximum amount is $105.20</t>
        </r>
      </text>
    </comment>
    <comment ref="M44" authorId="0" shapeId="0" xr:uid="{00000000-0006-0000-0600-000011000000}">
      <text>
        <r>
          <rPr>
            <b/>
            <sz val="11"/>
            <color indexed="10"/>
            <rFont val="Tahoma"/>
            <family val="2"/>
          </rPr>
          <t>Maximum total is $41.30</t>
        </r>
      </text>
    </comment>
    <comment ref="N44" authorId="0" shapeId="0" xr:uid="{00000000-0006-0000-0600-000012000000}">
      <text>
        <r>
          <rPr>
            <b/>
            <sz val="11"/>
            <color indexed="10"/>
            <rFont val="Tahoma"/>
            <family val="2"/>
          </rPr>
          <t>Maximum total is $44.10</t>
        </r>
      </text>
    </comment>
    <comment ref="M45" authorId="0" shapeId="0" xr:uid="{00000000-0006-0000-0600-000013000000}">
      <text>
        <r>
          <rPr>
            <b/>
            <sz val="11"/>
            <color indexed="10"/>
            <rFont val="Tahoma"/>
            <family val="2"/>
          </rPr>
          <t>Maximum amount is $89.10</t>
        </r>
      </text>
    </comment>
    <comment ref="N45" authorId="0" shapeId="0" xr:uid="{00000000-0006-0000-0600-000014000000}">
      <text>
        <r>
          <rPr>
            <b/>
            <sz val="11"/>
            <color indexed="10"/>
            <rFont val="Tahoma"/>
            <family val="2"/>
          </rPr>
          <t>Maximum amount is $105.20</t>
        </r>
      </text>
    </comment>
  </commentList>
</comments>
</file>

<file path=xl/sharedStrings.xml><?xml version="1.0" encoding="utf-8"?>
<sst xmlns="http://schemas.openxmlformats.org/spreadsheetml/2006/main" count="1065" uniqueCount="147">
  <si>
    <t xml:space="preserve"> </t>
  </si>
  <si>
    <t xml:space="preserve">               DEPARTMENT OF ENVIRONMENTAL QUALITY</t>
  </si>
  <si>
    <t>TRAVEL EXPENSE REIMBURSEMENT/RECONCILIATION FORM</t>
  </si>
  <si>
    <t xml:space="preserve">        ***PLEASE USE YOUR TAB KEY TO ACCESS AVAILABLE FIELDS***</t>
  </si>
  <si>
    <r>
      <t xml:space="preserve">INSTRUCTIONS TO CLAIMANT:  Submit one original to your division Travel Contact.  </t>
    </r>
    <r>
      <rPr>
        <u/>
        <sz val="11"/>
        <color indexed="18"/>
        <rFont val="Arial"/>
        <family val="2"/>
      </rPr>
      <t>Attach all necessary original receipts and other supporting documents to this form, including your TA and any prior written approval of excess registration, lodging and out-of-state travel</t>
    </r>
    <r>
      <rPr>
        <sz val="11"/>
        <color indexed="18"/>
        <rFont val="Arial"/>
        <family val="2"/>
      </rPr>
      <t xml:space="preserve">.  Retain one (1) copy for your records.  Please complete amount, company, account, and center fields.  </t>
    </r>
    <r>
      <rPr>
        <b/>
        <sz val="11"/>
        <color indexed="10"/>
        <rFont val="Arial"/>
        <family val="2"/>
      </rPr>
      <t>File no later than 30 days after month in which travel ends</t>
    </r>
    <r>
      <rPr>
        <sz val="11"/>
        <color indexed="18"/>
        <rFont val="Arial"/>
        <family val="2"/>
      </rPr>
      <t xml:space="preserve">.  Prepare in ink or type.  Make all corrections by drawing line through erroneous data and entering correct data.  Do not use white-out.  Initial all corrections or revisions.  </t>
    </r>
  </si>
  <si>
    <t>Employee</t>
  </si>
  <si>
    <t>Non-Employee (Committee, DIT, Temp)</t>
  </si>
  <si>
    <t>Beacon #</t>
  </si>
  <si>
    <t>Supplier # (if temp)</t>
  </si>
  <si>
    <t>DEQ Email Address</t>
  </si>
  <si>
    <t>Division</t>
  </si>
  <si>
    <t>Claimant's Name (First, Middle Initial, Last)</t>
  </si>
  <si>
    <t>Headquarters (City):</t>
  </si>
  <si>
    <t>Duty Station (If different from above):</t>
  </si>
  <si>
    <t>Claimant’s Home Address (Street)</t>
  </si>
  <si>
    <t>Normal Work Day Hours:</t>
  </si>
  <si>
    <t>Start:</t>
  </si>
  <si>
    <t>End:</t>
  </si>
  <si>
    <t>City, State, Zip</t>
  </si>
  <si>
    <t>Period Covered by this Request:</t>
  </si>
  <si>
    <t>From:</t>
  </si>
  <si>
    <t>Through:</t>
  </si>
  <si>
    <t xml:space="preserve">Under penalties of perjury, I certify this is a true and accurate statement of the city of lodging, expenses and allowances incurred in the service of the State, and this request complies with all Department and State travel policies and regulations.  </t>
  </si>
  <si>
    <t xml:space="preserve">I have examined this reimbursement request and certify that funds are available in the proper accounting codes to pay this claim, and this request complies with all Department and State travel policies and regulations.  </t>
  </si>
  <si>
    <t>(Claimant)</t>
  </si>
  <si>
    <t>(Date)</t>
  </si>
  <si>
    <t>(Supervisor)</t>
  </si>
  <si>
    <t>Budget Officer</t>
  </si>
  <si>
    <t>AMOUNT</t>
  </si>
  <si>
    <t>AMU</t>
  </si>
  <si>
    <t>In</t>
  </si>
  <si>
    <t>Transit Ground</t>
  </si>
  <si>
    <t>Transit Air</t>
  </si>
  <si>
    <t>52711000</t>
  </si>
  <si>
    <t>Mileage</t>
  </si>
  <si>
    <t>Breakfast</t>
  </si>
  <si>
    <t>52724000</t>
  </si>
  <si>
    <t>Lunch</t>
  </si>
  <si>
    <t>Dinner</t>
  </si>
  <si>
    <t>Lodging</t>
  </si>
  <si>
    <t>52721000</t>
  </si>
  <si>
    <t>Other</t>
  </si>
  <si>
    <t>52727000</t>
  </si>
  <si>
    <t>Out</t>
  </si>
  <si>
    <t>52712000</t>
  </si>
  <si>
    <t>OC5a</t>
  </si>
  <si>
    <t>rev 7-23</t>
  </si>
  <si>
    <t>DEPARTMENT OF ENVIRONMENTAL QUALITY</t>
  </si>
  <si>
    <t>TRAVEL EXPENSE REIMBURSEMENT FORM</t>
  </si>
  <si>
    <t>***PLEASE USE YOUR TAB KEY TO ACCESS AVAILABLE FIELDS***</t>
  </si>
  <si>
    <t>Claimant Name</t>
  </si>
  <si>
    <t>Date</t>
  </si>
  <si>
    <t>Travel</t>
  </si>
  <si>
    <t>Transportation</t>
  </si>
  <si>
    <t>Subsistence</t>
  </si>
  <si>
    <t>Other Travel Expenses</t>
  </si>
  <si>
    <t>In-State</t>
  </si>
  <si>
    <t>Out-of-State</t>
  </si>
  <si>
    <t>Explanation</t>
  </si>
  <si>
    <t>Amount</t>
  </si>
  <si>
    <t xml:space="preserve">Date:  </t>
  </si>
  <si>
    <t>From</t>
  </si>
  <si>
    <t>To</t>
  </si>
  <si>
    <t>G</t>
  </si>
  <si>
    <t>B</t>
  </si>
  <si>
    <t>Work Day Hours</t>
  </si>
  <si>
    <t>Start</t>
  </si>
  <si>
    <t>End</t>
  </si>
  <si>
    <t>A</t>
  </si>
  <si>
    <t>L</t>
  </si>
  <si>
    <t>Travel Depart</t>
  </si>
  <si>
    <t>am</t>
  </si>
  <si>
    <t>pm</t>
  </si>
  <si>
    <t>D</t>
  </si>
  <si>
    <t>Travel Return</t>
  </si>
  <si>
    <t>Meal Total</t>
  </si>
  <si>
    <t>Daily Private Car Mileage</t>
  </si>
  <si>
    <t>@</t>
  </si>
  <si>
    <t>rate/mile</t>
  </si>
  <si>
    <t>M</t>
  </si>
  <si>
    <t>H</t>
  </si>
  <si>
    <t>Purpose of Trip:</t>
  </si>
  <si>
    <t>Day Total</t>
  </si>
  <si>
    <t>Meal Totals</t>
  </si>
  <si>
    <t xml:space="preserve">Other Expenses Total </t>
  </si>
  <si>
    <t>Total Transportation</t>
  </si>
  <si>
    <t>Hotel Totals</t>
  </si>
  <si>
    <t>LEGEND:</t>
  </si>
  <si>
    <t>Mode of Travel</t>
  </si>
  <si>
    <t>Type of Subsistence</t>
  </si>
  <si>
    <r>
      <t xml:space="preserve">Other Travel Expenses:  </t>
    </r>
    <r>
      <rPr>
        <sz val="16"/>
        <color indexed="10"/>
        <rFont val="Arial"/>
        <family val="2"/>
      </rPr>
      <t>ONLY</t>
    </r>
    <r>
      <rPr>
        <sz val="16"/>
        <color indexed="18"/>
        <rFont val="Arial"/>
        <family val="2"/>
      </rPr>
      <t xml:space="preserve"> Taxi, parking, baggage, telephone, or registration</t>
    </r>
  </si>
  <si>
    <t>G = Ground Transit</t>
  </si>
  <si>
    <t xml:space="preserve">B = Breakfast  </t>
  </si>
  <si>
    <t>A = Airfare</t>
  </si>
  <si>
    <t>L = Lunch</t>
  </si>
  <si>
    <t>M = Mileage</t>
  </si>
  <si>
    <t xml:space="preserve">D = Dinner   </t>
  </si>
  <si>
    <t>H = Hotel</t>
  </si>
  <si>
    <t>NOTE:</t>
  </si>
  <si>
    <t>Daily total for subsistence not to exceed authorized amount for in-state or out-of-state travel.</t>
  </si>
  <si>
    <t>Maximum Subsistence:</t>
  </si>
  <si>
    <t xml:space="preserve">Out-of-State </t>
  </si>
  <si>
    <t>Beacon ID #/Social Security #</t>
  </si>
  <si>
    <t>Totals Brought Forward</t>
  </si>
  <si>
    <t>R</t>
  </si>
  <si>
    <t>P</t>
  </si>
  <si>
    <t>Day</t>
  </si>
  <si>
    <t>rev.7-23</t>
  </si>
  <si>
    <t>ADM</t>
  </si>
  <si>
    <t>DAQ</t>
  </si>
  <si>
    <t>DCM</t>
  </si>
  <si>
    <t>DEACS</t>
  </si>
  <si>
    <t>DEMLR</t>
  </si>
  <si>
    <t>DHR</t>
  </si>
  <si>
    <t>DMF</t>
  </si>
  <si>
    <t>DMS</t>
  </si>
  <si>
    <t>DWM</t>
  </si>
  <si>
    <t>DWR</t>
  </si>
  <si>
    <t>EPA</t>
  </si>
  <si>
    <t>FSD</t>
  </si>
  <si>
    <t>NRG</t>
  </si>
  <si>
    <t>REG</t>
  </si>
  <si>
    <t>WIF</t>
  </si>
  <si>
    <t>*P-Card Reconciliation - PCARDS FOR TRAVEL ADDED TO PCARD TAB*</t>
  </si>
  <si>
    <t>YES</t>
  </si>
  <si>
    <t>PROCUREMENT CARD RECONCILIATION FORM</t>
  </si>
  <si>
    <t>PCARD #:</t>
  </si>
  <si>
    <t>DIV CONTACT NAME:</t>
  </si>
  <si>
    <t>KATHY DAVIS</t>
  </si>
  <si>
    <t>LAST 4 DIGITS ONLY</t>
  </si>
  <si>
    <t>PHONE#:</t>
  </si>
  <si>
    <t>LOCATION:</t>
  </si>
  <si>
    <t>1657</t>
  </si>
  <si>
    <t>TRANSACTION DESCRIPTION</t>
  </si>
  <si>
    <t>BUDGET FUND</t>
  </si>
  <si>
    <t>ACCOUNT</t>
  </si>
  <si>
    <t>AGENCY PROGRAM</t>
  </si>
  <si>
    <t>SOURCE</t>
  </si>
  <si>
    <t>PROJECT</t>
  </si>
  <si>
    <t>Please remember that use of the procurement card is a privilege. The same purchasing laws, rules and policies still apply. The use of State term contracts is mandatory.  State purchasing procedures and guidelines may not be circumvented by the use of the Procurement Card. Anyone found in violation of these policies will be subject to having his/her card revoked and/or disciplinary action will be taken which could include termination.</t>
  </si>
  <si>
    <t>NO</t>
  </si>
  <si>
    <r>
      <t>All purchases made with the State Purchasing Card are Sales Tax Exempt</t>
    </r>
    <r>
      <rPr>
        <sz val="9"/>
        <rFont val="Arial"/>
        <family val="2"/>
      </rPr>
      <t xml:space="preserve">.  </t>
    </r>
    <r>
      <rPr>
        <b/>
        <sz val="9"/>
        <rFont val="Arial"/>
        <family val="2"/>
      </rPr>
      <t xml:space="preserve">Complete and submit this form along with the receipts within </t>
    </r>
    <r>
      <rPr>
        <b/>
        <u/>
        <sz val="9"/>
        <color indexed="10"/>
        <rFont val="Arial"/>
        <family val="2"/>
      </rPr>
      <t>5 business days</t>
    </r>
    <r>
      <rPr>
        <b/>
        <sz val="9"/>
        <rFont val="Arial"/>
        <family val="2"/>
      </rPr>
      <t xml:space="preserve"> from the date of purchase</t>
    </r>
    <r>
      <rPr>
        <sz val="9"/>
        <rFont val="Arial"/>
        <family val="2"/>
      </rPr>
      <t xml:space="preserve">.  </t>
    </r>
  </si>
  <si>
    <r>
      <t xml:space="preserve">Sales/Order forms/Packing slips are not required for reconciling and </t>
    </r>
    <r>
      <rPr>
        <b/>
        <u/>
        <sz val="9"/>
        <rFont val="Arial"/>
        <family val="2"/>
      </rPr>
      <t xml:space="preserve">CANNOT </t>
    </r>
    <r>
      <rPr>
        <b/>
        <sz val="9"/>
        <rFont val="Arial"/>
        <family val="2"/>
      </rPr>
      <t xml:space="preserve">be used in place of the receipt. </t>
    </r>
  </si>
  <si>
    <t>NATURAL ACCOUNT</t>
  </si>
  <si>
    <t>CATEGORY</t>
  </si>
  <si>
    <t>FUNDING SOURCE</t>
  </si>
  <si>
    <t>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</si>
</sst>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164" formatCode="m/d"/>
    <numFmt numFmtId="165" formatCode="mmmm\ d\,\ yyyy"/>
    <numFmt numFmtId="166" formatCode="m/d/yy"/>
    <numFmt numFmtId="167" formatCode="&quot;$&quot;#,##0.00"/>
    <numFmt numFmtId="168" formatCode="[$-409]h:mm\ AM/PM;@"/>
    <numFmt numFmtId="169" formatCode="[$-409]mmmm\ d\,\ yyyy;@"/>
    <numFmt numFmtId="170" formatCode="#,##0.000"/>
  </numFmts>
  <fonts count="65" x14ac:knownFonts="1">
    <font>
      <sz val="10"/>
      <name val="Arial"/>
    </font>
    <font>
      <b/>
      <sz val="10"/>
      <color indexed="18"/>
      <name val="Arial"/>
      <family val="2"/>
    </font>
    <font>
      <sz val="8"/>
      <color indexed="18"/>
      <name val="Arial"/>
      <family val="2"/>
    </font>
    <font>
      <sz val="10"/>
      <color indexed="18"/>
      <name val="Arial"/>
      <family val="2"/>
    </font>
    <font>
      <b/>
      <sz val="9"/>
      <color indexed="18"/>
      <name val="Arial"/>
      <family val="2"/>
    </font>
    <font>
      <sz val="9"/>
      <color indexed="18"/>
      <name val="Arial"/>
      <family val="2"/>
    </font>
    <font>
      <b/>
      <sz val="10"/>
      <name val="Arial"/>
      <family val="2"/>
    </font>
    <font>
      <sz val="10"/>
      <name val="Arial"/>
      <family val="2"/>
    </font>
    <font>
      <b/>
      <sz val="8"/>
      <color indexed="18"/>
      <name val="Arial"/>
      <family val="2"/>
    </font>
    <font>
      <b/>
      <sz val="8"/>
      <color indexed="10"/>
      <name val="Arial"/>
      <family val="2"/>
    </font>
    <font>
      <sz val="7"/>
      <color indexed="18"/>
      <name val="Arial"/>
      <family val="2"/>
    </font>
    <font>
      <b/>
      <sz val="12"/>
      <color indexed="18"/>
      <name val="Arial"/>
      <family val="2"/>
    </font>
    <font>
      <sz val="8"/>
      <name val="Arial"/>
      <family val="2"/>
    </font>
    <font>
      <sz val="9"/>
      <name val="Arial"/>
      <family val="2"/>
    </font>
    <font>
      <b/>
      <sz val="9"/>
      <color indexed="10"/>
      <name val="Arial"/>
      <family val="2"/>
    </font>
    <font>
      <b/>
      <sz val="9"/>
      <name val="Arial"/>
      <family val="2"/>
    </font>
    <font>
      <sz val="11"/>
      <color indexed="10"/>
      <name val="Arial"/>
      <family val="2"/>
    </font>
    <font>
      <sz val="11"/>
      <name val="Arial"/>
      <family val="2"/>
    </font>
    <font>
      <b/>
      <sz val="11"/>
      <color indexed="10"/>
      <name val="Arial"/>
      <family val="2"/>
    </font>
    <font>
      <b/>
      <sz val="11"/>
      <color indexed="10"/>
      <name val="Tahoma"/>
      <family val="2"/>
    </font>
    <font>
      <b/>
      <i/>
      <sz val="14"/>
      <color indexed="18"/>
      <name val="Arial"/>
      <family val="2"/>
    </font>
    <font>
      <b/>
      <sz val="14"/>
      <color indexed="18"/>
      <name val="Arial"/>
      <family val="2"/>
    </font>
    <font>
      <sz val="14"/>
      <name val="Arial"/>
      <family val="2"/>
    </font>
    <font>
      <b/>
      <sz val="16"/>
      <color indexed="18"/>
      <name val="Arial"/>
      <family val="2"/>
    </font>
    <font>
      <sz val="16"/>
      <name val="Arial"/>
      <family val="2"/>
    </font>
    <font>
      <sz val="14"/>
      <color indexed="18"/>
      <name val="Arial"/>
      <family val="2"/>
    </font>
    <font>
      <sz val="11"/>
      <color indexed="18"/>
      <name val="Arial"/>
      <family val="2"/>
    </font>
    <font>
      <u/>
      <sz val="11"/>
      <color indexed="18"/>
      <name val="Arial"/>
      <family val="2"/>
    </font>
    <font>
      <sz val="16"/>
      <color indexed="18"/>
      <name val="Arial"/>
      <family val="2"/>
    </font>
    <font>
      <i/>
      <sz val="11"/>
      <color indexed="10"/>
      <name val="Arial"/>
      <family val="2"/>
    </font>
    <font>
      <sz val="18"/>
      <name val="Arial"/>
      <family val="2"/>
    </font>
    <font>
      <b/>
      <sz val="16"/>
      <color indexed="10"/>
      <name val="Arial"/>
      <family val="2"/>
    </font>
    <font>
      <sz val="16"/>
      <color indexed="10"/>
      <name val="Arial"/>
      <family val="2"/>
    </font>
    <font>
      <b/>
      <sz val="6"/>
      <color indexed="18"/>
      <name val="Arial"/>
      <family val="2"/>
    </font>
    <font>
      <b/>
      <sz val="14"/>
      <name val="Arial"/>
      <family val="2"/>
    </font>
    <font>
      <sz val="12"/>
      <name val="Arial"/>
      <family val="2"/>
    </font>
    <font>
      <sz val="10"/>
      <name val="Arial"/>
      <family val="2"/>
    </font>
    <font>
      <sz val="16"/>
      <color rgb="FF000099"/>
      <name val="Arial"/>
      <family val="2"/>
    </font>
    <font>
      <sz val="16"/>
      <color rgb="FF000080"/>
      <name val="Arial"/>
      <family val="2"/>
    </font>
    <font>
      <sz val="10"/>
      <color rgb="FF000080"/>
      <name val="Arial"/>
      <family val="2"/>
    </font>
    <font>
      <sz val="6"/>
      <color rgb="FF000080"/>
      <name val="Arial"/>
      <family val="2"/>
    </font>
    <font>
      <b/>
      <sz val="9"/>
      <color rgb="FF000080"/>
      <name val="Arial"/>
      <family val="2"/>
    </font>
    <font>
      <b/>
      <sz val="10"/>
      <color rgb="FF000080"/>
      <name val="Arial"/>
      <family val="2"/>
    </font>
    <font>
      <sz val="9"/>
      <color rgb="FF000080"/>
      <name val="Arial"/>
      <family val="2"/>
    </font>
    <font>
      <b/>
      <sz val="14"/>
      <color rgb="FF000080"/>
      <name val="Arial"/>
      <family val="2"/>
    </font>
    <font>
      <b/>
      <sz val="12"/>
      <color rgb="FF000080"/>
      <name val="Arial"/>
      <family val="2"/>
    </font>
    <font>
      <b/>
      <sz val="16"/>
      <color rgb="FF000080"/>
      <name val="Arial"/>
      <family val="2"/>
    </font>
    <font>
      <sz val="11"/>
      <color rgb="FFFF0000"/>
      <name val="Arial"/>
      <family val="2"/>
    </font>
    <font>
      <sz val="14"/>
      <color rgb="FF000080"/>
      <name val="Arial"/>
      <family val="2"/>
    </font>
    <font>
      <sz val="12"/>
      <color rgb="FFFF0000"/>
      <name val="Arial"/>
      <family val="2"/>
    </font>
    <font>
      <sz val="16"/>
      <color rgb="FFFF0000"/>
      <name val="Arial"/>
      <family val="2"/>
    </font>
    <font>
      <sz val="16"/>
      <color rgb="FF002774"/>
      <name val="Arial"/>
      <family val="2"/>
    </font>
    <font>
      <sz val="14"/>
      <color theme="3"/>
      <name val="Arial"/>
      <family val="2"/>
    </font>
    <font>
      <b/>
      <sz val="18"/>
      <color rgb="FF000080"/>
      <name val="Arial"/>
      <family val="2"/>
    </font>
    <font>
      <b/>
      <sz val="12"/>
      <color rgb="FFFF0000"/>
      <name val="Arial"/>
      <family val="2"/>
    </font>
    <font>
      <b/>
      <sz val="14"/>
      <color rgb="FFFF0000"/>
      <name val="Arial"/>
      <family val="2"/>
    </font>
    <font>
      <b/>
      <sz val="11"/>
      <name val="Arial"/>
      <family val="2"/>
    </font>
    <font>
      <sz val="12"/>
      <name val="Times New Roman"/>
      <family val="1"/>
    </font>
    <font>
      <sz val="9"/>
      <color theme="1"/>
      <name val="Arial"/>
      <family val="2"/>
    </font>
    <font>
      <b/>
      <u/>
      <sz val="9"/>
      <color indexed="10"/>
      <name val="Arial"/>
      <family val="2"/>
    </font>
    <font>
      <b/>
      <u/>
      <sz val="9"/>
      <name val="Arial"/>
      <family val="2"/>
    </font>
    <font>
      <b/>
      <sz val="9"/>
      <color rgb="FFFF0000"/>
      <name val="Arial"/>
      <family val="2"/>
    </font>
    <font>
      <b/>
      <sz val="8"/>
      <color rgb="FF002060"/>
      <name val="Arial"/>
      <family val="2"/>
    </font>
    <font>
      <b/>
      <sz val="14"/>
      <color rgb="FF002060"/>
      <name val="Arial"/>
      <family val="2"/>
    </font>
    <font>
      <sz val="14"/>
      <color rgb="FF002060"/>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Gray">
        <bgColor indexed="41"/>
      </patternFill>
    </fill>
    <fill>
      <patternFill patternType="solid">
        <fgColor theme="0"/>
        <bgColor indexed="64"/>
      </patternFill>
    </fill>
    <fill>
      <patternFill patternType="solid">
        <fgColor rgb="FFB9FFFF"/>
        <bgColor indexed="64"/>
      </patternFill>
    </fill>
    <fill>
      <patternFill patternType="solid">
        <fgColor rgb="FFA3FFFF"/>
        <bgColor indexed="64"/>
      </patternFill>
    </fill>
    <fill>
      <patternFill patternType="lightHorizontal">
        <fgColor theme="0" tint="-0.24994659260841701"/>
        <bgColor indexed="65"/>
      </patternFill>
    </fill>
    <fill>
      <patternFill patternType="solid">
        <fgColor rgb="FFA7FFFF"/>
        <bgColor indexed="64"/>
      </patternFill>
    </fill>
    <fill>
      <patternFill patternType="solid">
        <fgColor rgb="FF8FFFFF"/>
        <bgColor indexed="64"/>
      </patternFill>
    </fill>
    <fill>
      <patternFill patternType="solid">
        <fgColor rgb="FF8BFFFF"/>
        <bgColor indexed="64"/>
      </patternFill>
    </fill>
    <fill>
      <patternFill patternType="solid">
        <fgColor theme="0" tint="-0.14999847407452621"/>
        <bgColor indexed="64"/>
      </patternFill>
    </fill>
  </fills>
  <borders count="91">
    <border>
      <left/>
      <right/>
      <top/>
      <bottom/>
      <diagonal/>
    </border>
    <border>
      <left style="double">
        <color indexed="18"/>
      </left>
      <right style="double">
        <color indexed="18"/>
      </right>
      <top/>
      <bottom style="double">
        <color indexed="18"/>
      </bottom>
      <diagonal/>
    </border>
    <border>
      <left/>
      <right/>
      <top/>
      <bottom style="thin">
        <color indexed="18"/>
      </bottom>
      <diagonal/>
    </border>
    <border>
      <left style="double">
        <color indexed="18"/>
      </left>
      <right style="double">
        <color indexed="18"/>
      </right>
      <top style="double">
        <color indexed="18"/>
      </top>
      <bottom style="dashed">
        <color indexed="18"/>
      </bottom>
      <diagonal/>
    </border>
    <border>
      <left style="double">
        <color indexed="18"/>
      </left>
      <right style="double">
        <color indexed="18"/>
      </right>
      <top style="dashed">
        <color indexed="18"/>
      </top>
      <bottom style="dashed">
        <color indexed="18"/>
      </bottom>
      <diagonal/>
    </border>
    <border>
      <left style="double">
        <color indexed="18"/>
      </left>
      <right style="double">
        <color indexed="18"/>
      </right>
      <top style="dashed">
        <color indexed="18"/>
      </top>
      <bottom style="double">
        <color indexed="18"/>
      </bottom>
      <diagonal/>
    </border>
    <border>
      <left style="medium">
        <color indexed="18"/>
      </left>
      <right style="medium">
        <color indexed="18"/>
      </right>
      <top style="medium">
        <color indexed="18"/>
      </top>
      <bottom style="medium">
        <color indexed="18"/>
      </bottom>
      <diagonal/>
    </border>
    <border>
      <left style="thin">
        <color indexed="18"/>
      </left>
      <right style="thin">
        <color indexed="18"/>
      </right>
      <top/>
      <bottom style="thin">
        <color indexed="18"/>
      </bottom>
      <diagonal/>
    </border>
    <border>
      <left style="thin">
        <color indexed="18"/>
      </left>
      <right/>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style="thin">
        <color indexed="18"/>
      </left>
      <right style="hair">
        <color indexed="18"/>
      </right>
      <top style="thin">
        <color indexed="18"/>
      </top>
      <bottom style="thick">
        <color indexed="18"/>
      </bottom>
      <diagonal/>
    </border>
    <border>
      <left style="thin">
        <color indexed="18"/>
      </left>
      <right style="thin">
        <color indexed="18"/>
      </right>
      <top style="thin">
        <color indexed="18"/>
      </top>
      <bottom style="thick">
        <color indexed="18"/>
      </bottom>
      <diagonal/>
    </border>
    <border>
      <left/>
      <right style="thin">
        <color indexed="18"/>
      </right>
      <top style="thin">
        <color indexed="18"/>
      </top>
      <bottom style="thick">
        <color indexed="18"/>
      </bottom>
      <diagonal/>
    </border>
    <border>
      <left/>
      <right/>
      <top style="thin">
        <color indexed="18"/>
      </top>
      <bottom/>
      <diagonal/>
    </border>
    <border>
      <left style="thin">
        <color indexed="18"/>
      </left>
      <right style="thin">
        <color indexed="18"/>
      </right>
      <top style="thick">
        <color indexed="18"/>
      </top>
      <bottom style="thin">
        <color indexed="18"/>
      </bottom>
      <diagonal/>
    </border>
    <border>
      <left style="thin">
        <color indexed="18"/>
      </left>
      <right style="thin">
        <color indexed="18"/>
      </right>
      <top/>
      <bottom/>
      <diagonal/>
    </border>
    <border>
      <left style="thin">
        <color indexed="18"/>
      </left>
      <right style="thin">
        <color indexed="18"/>
      </right>
      <top style="thin">
        <color indexed="18"/>
      </top>
      <bottom/>
      <diagonal/>
    </border>
    <border>
      <left style="thin">
        <color indexed="18"/>
      </left>
      <right/>
      <top style="thin">
        <color indexed="18"/>
      </top>
      <bottom/>
      <diagonal/>
    </border>
    <border>
      <left/>
      <right style="thin">
        <color indexed="18"/>
      </right>
      <top style="thin">
        <color indexed="18"/>
      </top>
      <bottom style="thin">
        <color indexed="18"/>
      </bottom>
      <diagonal/>
    </border>
    <border>
      <left style="thin">
        <color indexed="18"/>
      </left>
      <right/>
      <top/>
      <bottom/>
      <diagonal/>
    </border>
    <border>
      <left style="thin">
        <color indexed="18"/>
      </left>
      <right/>
      <top/>
      <bottom style="thick">
        <color indexed="18"/>
      </bottom>
      <diagonal/>
    </border>
    <border>
      <left style="thin">
        <color indexed="18"/>
      </left>
      <right/>
      <top style="thin">
        <color indexed="18"/>
      </top>
      <bottom style="thick">
        <color indexed="18"/>
      </bottom>
      <diagonal/>
    </border>
    <border>
      <left style="thin">
        <color indexed="18"/>
      </left>
      <right/>
      <top style="thick">
        <color indexed="18"/>
      </top>
      <bottom/>
      <diagonal/>
    </border>
    <border>
      <left style="thin">
        <color indexed="18"/>
      </left>
      <right style="thin">
        <color indexed="18"/>
      </right>
      <top/>
      <bottom style="thick">
        <color indexed="18"/>
      </bottom>
      <diagonal/>
    </border>
    <border>
      <left/>
      <right style="thin">
        <color indexed="18"/>
      </right>
      <top style="thin">
        <color indexed="18"/>
      </top>
      <bottom/>
      <diagonal/>
    </border>
    <border>
      <left/>
      <right style="thin">
        <color indexed="18"/>
      </right>
      <top/>
      <bottom/>
      <diagonal/>
    </border>
    <border>
      <left style="thin">
        <color indexed="18"/>
      </left>
      <right style="thin">
        <color indexed="18"/>
      </right>
      <top style="thin">
        <color indexed="18"/>
      </top>
      <bottom style="dashed">
        <color indexed="18"/>
      </bottom>
      <diagonal/>
    </border>
    <border>
      <left/>
      <right style="thin">
        <color indexed="18"/>
      </right>
      <top/>
      <bottom style="thick">
        <color indexed="18"/>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ck">
        <color indexed="18"/>
      </top>
      <bottom/>
      <diagonal/>
    </border>
    <border>
      <left style="double">
        <color indexed="18"/>
      </left>
      <right/>
      <top style="dashed">
        <color indexed="18"/>
      </top>
      <bottom style="dashed">
        <color indexed="18"/>
      </bottom>
      <diagonal/>
    </border>
    <border>
      <left/>
      <right style="double">
        <color indexed="18"/>
      </right>
      <top style="dashed">
        <color indexed="18"/>
      </top>
      <bottom style="dashed">
        <color indexed="18"/>
      </bottom>
      <diagonal/>
    </border>
    <border>
      <left/>
      <right/>
      <top style="dashed">
        <color indexed="18"/>
      </top>
      <bottom style="dashed">
        <color indexed="18"/>
      </bottom>
      <diagonal/>
    </border>
    <border>
      <left style="double">
        <color indexed="18"/>
      </left>
      <right/>
      <top style="dashed">
        <color indexed="18"/>
      </top>
      <bottom/>
      <diagonal/>
    </border>
    <border>
      <left/>
      <right/>
      <top style="dashed">
        <color indexed="18"/>
      </top>
      <bottom/>
      <diagonal/>
    </border>
    <border>
      <left/>
      <right style="double">
        <color indexed="18"/>
      </right>
      <top style="dashed">
        <color indexed="18"/>
      </top>
      <bottom/>
      <diagonal/>
    </border>
    <border>
      <left/>
      <right style="double">
        <color indexed="18"/>
      </right>
      <top/>
      <bottom style="double">
        <color indexed="18"/>
      </bottom>
      <diagonal/>
    </border>
    <border>
      <left style="double">
        <color indexed="18"/>
      </left>
      <right/>
      <top/>
      <bottom style="double">
        <color indexed="18"/>
      </bottom>
      <diagonal/>
    </border>
    <border>
      <left style="double">
        <color indexed="18"/>
      </left>
      <right/>
      <top style="double">
        <color indexed="18"/>
      </top>
      <bottom style="dashed">
        <color indexed="18"/>
      </bottom>
      <diagonal/>
    </border>
    <border>
      <left/>
      <right style="double">
        <color indexed="18"/>
      </right>
      <top style="double">
        <color indexed="18"/>
      </top>
      <bottom style="dashed">
        <color indexed="18"/>
      </bottom>
      <diagonal/>
    </border>
    <border>
      <left style="double">
        <color indexed="18"/>
      </left>
      <right/>
      <top style="double">
        <color indexed="18"/>
      </top>
      <bottom/>
      <diagonal/>
    </border>
    <border>
      <left/>
      <right/>
      <top style="double">
        <color indexed="18"/>
      </top>
      <bottom/>
      <diagonal/>
    </border>
    <border>
      <left/>
      <right style="double">
        <color indexed="18"/>
      </right>
      <top style="double">
        <color indexed="18"/>
      </top>
      <bottom/>
      <diagonal/>
    </border>
    <border>
      <left/>
      <right/>
      <top/>
      <bottom style="double">
        <color indexed="18"/>
      </bottom>
      <diagonal/>
    </border>
    <border>
      <left/>
      <right style="medium">
        <color indexed="64"/>
      </right>
      <top/>
      <bottom style="thin">
        <color indexed="1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18"/>
      </left>
      <right/>
      <top style="thin">
        <color indexed="18"/>
      </top>
      <bottom style="thick">
        <color indexed="18"/>
      </bottom>
      <diagonal/>
    </border>
    <border>
      <left/>
      <right/>
      <top style="thin">
        <color indexed="18"/>
      </top>
      <bottom style="thick">
        <color indexed="18"/>
      </bottom>
      <diagonal/>
    </border>
    <border>
      <left style="thin">
        <color indexed="18"/>
      </left>
      <right/>
      <top style="thick">
        <color indexed="18"/>
      </top>
      <bottom style="thin">
        <color indexed="18"/>
      </bottom>
      <diagonal/>
    </border>
    <border>
      <left/>
      <right style="thin">
        <color indexed="18"/>
      </right>
      <top style="thick">
        <color indexed="18"/>
      </top>
      <bottom style="thin">
        <color indexed="18"/>
      </bottom>
      <diagonal/>
    </border>
    <border>
      <left/>
      <right/>
      <top style="thick">
        <color indexed="18"/>
      </top>
      <bottom style="thin">
        <color indexed="18"/>
      </bottom>
      <diagonal/>
    </border>
    <border>
      <left/>
      <right/>
      <top style="thick">
        <color indexed="18"/>
      </top>
      <bottom/>
      <diagonal/>
    </border>
    <border>
      <left/>
      <right style="thin">
        <color indexed="18"/>
      </right>
      <top style="thick">
        <color indexed="18"/>
      </top>
      <bottom/>
      <diagonal/>
    </border>
    <border>
      <left/>
      <right/>
      <top/>
      <bottom style="thin">
        <color indexed="64"/>
      </bottom>
      <diagonal/>
    </border>
    <border>
      <left/>
      <right/>
      <top style="thin">
        <color indexed="64"/>
      </top>
      <bottom style="thick">
        <color indexed="18"/>
      </bottom>
      <diagonal/>
    </border>
    <border>
      <left style="thin">
        <color indexed="64"/>
      </left>
      <right/>
      <top style="thick">
        <color indexed="18"/>
      </top>
      <bottom style="thin">
        <color indexed="18"/>
      </bottom>
      <diagonal/>
    </border>
    <border>
      <left/>
      <right/>
      <top/>
      <bottom style="thick">
        <color indexed="18"/>
      </bottom>
      <diagonal/>
    </border>
    <border>
      <left/>
      <right style="thin">
        <color indexed="64"/>
      </right>
      <top style="thick">
        <color indexed="18"/>
      </top>
      <bottom style="thin">
        <color indexed="18"/>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18"/>
      </left>
      <right style="double">
        <color indexed="18"/>
      </right>
      <top style="dashed">
        <color indexed="18"/>
      </top>
      <bottom style="medium">
        <color indexed="64"/>
      </bottom>
      <diagonal/>
    </border>
    <border>
      <left style="double">
        <color indexed="18"/>
      </left>
      <right/>
      <top style="dashed">
        <color indexed="18"/>
      </top>
      <bottom style="medium">
        <color indexed="64"/>
      </bottom>
      <diagonal/>
    </border>
    <border>
      <left/>
      <right style="double">
        <color indexed="18"/>
      </right>
      <top style="dashed">
        <color indexed="18"/>
      </top>
      <bottom style="medium">
        <color indexed="64"/>
      </bottom>
      <diagonal/>
    </border>
    <border>
      <left/>
      <right/>
      <top style="dashed">
        <color indexed="18"/>
      </top>
      <bottom style="medium">
        <color indexed="64"/>
      </bottom>
      <diagonal/>
    </border>
    <border>
      <left style="double">
        <color indexed="18"/>
      </left>
      <right/>
      <top style="double">
        <color rgb="FF002060"/>
      </top>
      <bottom style="double">
        <color indexed="18"/>
      </bottom>
      <diagonal/>
    </border>
    <border>
      <left/>
      <right style="double">
        <color indexed="18"/>
      </right>
      <top style="double">
        <color rgb="FF002060"/>
      </top>
      <bottom style="double">
        <color indexed="1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auto="1"/>
      </bottom>
      <diagonal/>
    </border>
    <border>
      <left/>
      <right/>
      <top/>
      <bottom style="double">
        <color indexed="64"/>
      </bottom>
      <diagonal/>
    </border>
    <border>
      <left style="double">
        <color indexed="64"/>
      </left>
      <right style="double">
        <color indexed="18"/>
      </right>
      <top style="double">
        <color indexed="64"/>
      </top>
      <bottom style="double">
        <color indexed="18"/>
      </bottom>
      <diagonal/>
    </border>
    <border>
      <left style="double">
        <color indexed="18"/>
      </left>
      <right style="double">
        <color indexed="18"/>
      </right>
      <top style="double">
        <color indexed="18"/>
      </top>
      <bottom/>
      <diagonal/>
    </border>
    <border>
      <left style="double">
        <color indexed="18"/>
      </left>
      <right style="double">
        <color indexed="18"/>
      </right>
      <top style="dashed">
        <color indexed="18"/>
      </top>
      <bottom/>
      <diagonal/>
    </border>
    <border>
      <left style="thin">
        <color indexed="18"/>
      </left>
      <right/>
      <top style="thin">
        <color indexed="18"/>
      </top>
      <bottom style="thin">
        <color indexed="64"/>
      </bottom>
      <diagonal/>
    </border>
    <border>
      <left/>
      <right/>
      <top style="thin">
        <color indexed="18"/>
      </top>
      <bottom style="thin">
        <color indexed="64"/>
      </bottom>
      <diagonal/>
    </border>
    <border>
      <left/>
      <right style="thin">
        <color indexed="18"/>
      </right>
      <top style="thin">
        <color indexed="18"/>
      </top>
      <bottom style="thin">
        <color indexed="64"/>
      </bottom>
      <diagonal/>
    </border>
  </borders>
  <cellStyleXfs count="3">
    <xf numFmtId="20" fontId="0" fillId="0" borderId="0"/>
    <xf numFmtId="44" fontId="36" fillId="0" borderId="0" applyFont="0" applyFill="0" applyBorder="0" applyAlignment="0" applyProtection="0"/>
    <xf numFmtId="0" fontId="57" fillId="0" borderId="0"/>
  </cellStyleXfs>
  <cellXfs count="493">
    <xf numFmtId="20" fontId="0" fillId="0" borderId="0" xfId="0"/>
    <xf numFmtId="20" fontId="3" fillId="0" borderId="0" xfId="0" applyFont="1" applyAlignment="1">
      <alignment horizontal="centerContinuous"/>
    </xf>
    <xf numFmtId="20" fontId="3" fillId="2" borderId="0" xfId="0" applyFont="1" applyFill="1"/>
    <xf numFmtId="20" fontId="3" fillId="0" borderId="0" xfId="0" applyFont="1"/>
    <xf numFmtId="20" fontId="1" fillId="0" borderId="0" xfId="0" applyFont="1"/>
    <xf numFmtId="20" fontId="1" fillId="2" borderId="0" xfId="0" applyFont="1" applyFill="1"/>
    <xf numFmtId="20" fontId="3" fillId="5" borderId="0" xfId="0" applyFont="1" applyFill="1"/>
    <xf numFmtId="20" fontId="5" fillId="3" borderId="0" xfId="0" applyFont="1" applyFill="1"/>
    <xf numFmtId="20" fontId="3" fillId="5" borderId="0" xfId="0" applyFont="1" applyFill="1" applyAlignment="1">
      <alignment horizontal="centerContinuous"/>
    </xf>
    <xf numFmtId="20" fontId="0" fillId="0" borderId="0" xfId="0" applyAlignment="1">
      <alignment horizontal="left"/>
    </xf>
    <xf numFmtId="20" fontId="9" fillId="3" borderId="0" xfId="0" applyFont="1" applyFill="1" applyAlignment="1">
      <alignment horizontal="left"/>
    </xf>
    <xf numFmtId="20" fontId="5" fillId="0" borderId="0" xfId="0" applyFont="1"/>
    <xf numFmtId="20" fontId="1" fillId="3" borderId="0" xfId="0" applyFont="1" applyFill="1" applyAlignment="1">
      <alignment horizontal="left" vertical="top"/>
    </xf>
    <xf numFmtId="20" fontId="1" fillId="0" borderId="0" xfId="0" applyFont="1" applyAlignment="1">
      <alignment horizontal="left" vertical="top"/>
    </xf>
    <xf numFmtId="20" fontId="1" fillId="3" borderId="0" xfId="0" applyFont="1" applyFill="1" applyAlignment="1">
      <alignment horizontal="centerContinuous"/>
    </xf>
    <xf numFmtId="20" fontId="3" fillId="5" borderId="0" xfId="0" applyFont="1" applyFill="1" applyAlignment="1">
      <alignment vertical="top"/>
    </xf>
    <xf numFmtId="20" fontId="8" fillId="5" borderId="0" xfId="0" applyFont="1" applyFill="1"/>
    <xf numFmtId="20" fontId="5" fillId="3" borderId="0" xfId="0" applyFont="1" applyFill="1" applyAlignment="1">
      <alignment wrapText="1"/>
    </xf>
    <xf numFmtId="20" fontId="21" fillId="6" borderId="0" xfId="0" applyFont="1" applyFill="1"/>
    <xf numFmtId="20" fontId="21" fillId="3" borderId="0" xfId="0" applyFont="1" applyFill="1" applyAlignment="1">
      <alignment vertical="center"/>
    </xf>
    <xf numFmtId="20" fontId="7" fillId="0" borderId="0" xfId="0" applyFont="1" applyAlignment="1">
      <alignment vertical="center" wrapText="1"/>
    </xf>
    <xf numFmtId="14" fontId="37" fillId="3" borderId="2" xfId="0" applyNumberFormat="1" applyFont="1" applyFill="1" applyBorder="1" applyProtection="1">
      <protection locked="0"/>
    </xf>
    <xf numFmtId="20" fontId="11" fillId="3" borderId="0" xfId="0" applyFont="1" applyFill="1" applyAlignment="1">
      <alignment horizontal="right" vertical="top"/>
    </xf>
    <xf numFmtId="20" fontId="11" fillId="3" borderId="0" xfId="0" applyFont="1" applyFill="1" applyAlignment="1">
      <alignment horizontal="left" vertical="top"/>
    </xf>
    <xf numFmtId="167" fontId="23" fillId="3" borderId="3" xfId="0" applyNumberFormat="1" applyFont="1" applyFill="1" applyBorder="1" applyProtection="1">
      <protection locked="0"/>
    </xf>
    <xf numFmtId="167" fontId="23" fillId="3" borderId="4" xfId="0" applyNumberFormat="1" applyFont="1" applyFill="1" applyBorder="1" applyProtection="1">
      <protection locked="0"/>
    </xf>
    <xf numFmtId="0" fontId="21" fillId="3" borderId="4" xfId="0" applyNumberFormat="1" applyFont="1" applyFill="1" applyBorder="1" applyAlignment="1">
      <alignment horizontal="center"/>
    </xf>
    <xf numFmtId="0" fontId="21" fillId="3" borderId="5" xfId="0" applyNumberFormat="1" applyFont="1" applyFill="1" applyBorder="1" applyAlignment="1">
      <alignment horizontal="center"/>
    </xf>
    <xf numFmtId="0" fontId="21" fillId="3" borderId="3" xfId="0" applyNumberFormat="1" applyFont="1" applyFill="1" applyBorder="1" applyAlignment="1">
      <alignment horizontal="center"/>
    </xf>
    <xf numFmtId="20" fontId="23" fillId="3" borderId="6" xfId="0" applyFont="1" applyFill="1" applyBorder="1" applyAlignment="1" applyProtection="1">
      <alignment horizontal="center" vertical="center"/>
      <protection locked="0"/>
    </xf>
    <xf numFmtId="20" fontId="28" fillId="3" borderId="6" xfId="0" applyFont="1" applyFill="1" applyBorder="1" applyProtection="1">
      <protection locked="0"/>
    </xf>
    <xf numFmtId="20" fontId="16" fillId="3" borderId="0" xfId="0" applyFont="1" applyFill="1" applyAlignment="1">
      <alignment vertical="top" wrapText="1"/>
    </xf>
    <xf numFmtId="20" fontId="21" fillId="0" borderId="0" xfId="0" applyFont="1"/>
    <xf numFmtId="4" fontId="38" fillId="0" borderId="7" xfId="0" applyNumberFormat="1" applyFont="1" applyBorder="1" applyAlignment="1" applyProtection="1">
      <alignment horizontal="right"/>
      <protection locked="0"/>
    </xf>
    <xf numFmtId="4" fontId="38" fillId="3" borderId="7" xfId="0" applyNumberFormat="1" applyFont="1" applyFill="1" applyBorder="1" applyAlignment="1" applyProtection="1">
      <alignment horizontal="right"/>
      <protection locked="0"/>
    </xf>
    <xf numFmtId="4" fontId="38" fillId="3" borderId="8" xfId="0" applyNumberFormat="1" applyFont="1" applyFill="1" applyBorder="1" applyAlignment="1" applyProtection="1">
      <alignment horizontal="right"/>
      <protection locked="0"/>
    </xf>
    <xf numFmtId="4" fontId="38" fillId="3" borderId="9" xfId="0" applyNumberFormat="1" applyFont="1" applyFill="1" applyBorder="1" applyAlignment="1" applyProtection="1">
      <alignment horizontal="right"/>
      <protection locked="0"/>
    </xf>
    <xf numFmtId="4" fontId="38" fillId="3" borderId="9" xfId="0" applyNumberFormat="1" applyFont="1" applyFill="1" applyBorder="1" applyProtection="1">
      <protection locked="0"/>
    </xf>
    <xf numFmtId="4" fontId="38" fillId="0" borderId="7" xfId="0" applyNumberFormat="1" applyFont="1" applyBorder="1" applyProtection="1">
      <protection locked="0"/>
    </xf>
    <xf numFmtId="20" fontId="28" fillId="0" borderId="0" xfId="0" applyFont="1" applyAlignment="1">
      <alignment wrapText="1"/>
    </xf>
    <xf numFmtId="20" fontId="39" fillId="0" borderId="0" xfId="0" applyFont="1"/>
    <xf numFmtId="20" fontId="39" fillId="3" borderId="0" xfId="0" applyFont="1" applyFill="1" applyAlignment="1">
      <alignment horizontal="centerContinuous"/>
    </xf>
    <xf numFmtId="164" fontId="40" fillId="3" borderId="0" xfId="0" applyNumberFormat="1" applyFont="1" applyFill="1"/>
    <xf numFmtId="20" fontId="41" fillId="3" borderId="0" xfId="0" applyFont="1" applyFill="1" applyAlignment="1">
      <alignment horizontal="centerContinuous"/>
    </xf>
    <xf numFmtId="20" fontId="42" fillId="3" borderId="0" xfId="0" applyFont="1" applyFill="1"/>
    <xf numFmtId="20" fontId="42" fillId="0" borderId="0" xfId="0" applyFont="1"/>
    <xf numFmtId="0" fontId="42" fillId="3" borderId="0" xfId="0" applyNumberFormat="1" applyFont="1" applyFill="1" applyAlignment="1">
      <alignment horizontal="center"/>
    </xf>
    <xf numFmtId="20" fontId="42" fillId="3" borderId="0" xfId="0" applyFont="1" applyFill="1" applyAlignment="1">
      <alignment horizontal="center"/>
    </xf>
    <xf numFmtId="20" fontId="39" fillId="3" borderId="0" xfId="0" applyFont="1" applyFill="1"/>
    <xf numFmtId="164" fontId="42" fillId="3" borderId="0" xfId="0" applyNumberFormat="1" applyFont="1" applyFill="1"/>
    <xf numFmtId="20" fontId="42" fillId="3" borderId="0" xfId="0" applyFont="1" applyFill="1" applyAlignment="1">
      <alignment horizontal="centerContinuous"/>
    </xf>
    <xf numFmtId="20" fontId="42" fillId="0" borderId="0" xfId="0" applyFont="1" applyAlignment="1">
      <alignment horizontal="center"/>
    </xf>
    <xf numFmtId="20" fontId="43" fillId="7" borderId="10" xfId="0" applyFont="1" applyFill="1" applyBorder="1"/>
    <xf numFmtId="20" fontId="44" fillId="7" borderId="10" xfId="0" applyFont="1" applyFill="1" applyBorder="1" applyAlignment="1">
      <alignment horizontal="center"/>
    </xf>
    <xf numFmtId="20" fontId="44" fillId="7" borderId="9" xfId="0" applyFont="1" applyFill="1" applyBorder="1" applyAlignment="1">
      <alignment horizontal="center"/>
    </xf>
    <xf numFmtId="20" fontId="44" fillId="3" borderId="7" xfId="0" applyFont="1" applyFill="1" applyBorder="1" applyAlignment="1">
      <alignment horizontal="centerContinuous"/>
    </xf>
    <xf numFmtId="20" fontId="44" fillId="3" borderId="11" xfId="0" applyFont="1" applyFill="1" applyBorder="1" applyAlignment="1">
      <alignment horizontal="centerContinuous"/>
    </xf>
    <xf numFmtId="20" fontId="44" fillId="3" borderId="2" xfId="0" applyFont="1" applyFill="1" applyBorder="1" applyAlignment="1">
      <alignment horizontal="centerContinuous"/>
    </xf>
    <xf numFmtId="164" fontId="44" fillId="3" borderId="8" xfId="0" applyNumberFormat="1" applyFont="1" applyFill="1" applyBorder="1"/>
    <xf numFmtId="20" fontId="44" fillId="3" borderId="2" xfId="0" applyFont="1" applyFill="1" applyBorder="1" applyAlignment="1">
      <alignment horizontal="left"/>
    </xf>
    <xf numFmtId="164" fontId="44" fillId="3" borderId="10" xfId="0" applyNumberFormat="1" applyFont="1" applyFill="1" applyBorder="1"/>
    <xf numFmtId="20" fontId="44" fillId="3" borderId="12" xfId="0" applyFont="1" applyFill="1" applyBorder="1" applyAlignment="1">
      <alignment horizontal="left"/>
    </xf>
    <xf numFmtId="20" fontId="45" fillId="3" borderId="12" xfId="0" applyFont="1" applyFill="1" applyBorder="1" applyAlignment="1">
      <alignment horizontal="center" vertical="center" wrapText="1"/>
    </xf>
    <xf numFmtId="164" fontId="45" fillId="3" borderId="13" xfId="0" applyNumberFormat="1" applyFont="1" applyFill="1" applyBorder="1" applyAlignment="1">
      <alignment vertical="center" wrapText="1"/>
    </xf>
    <xf numFmtId="20" fontId="45" fillId="3" borderId="14" xfId="0" applyFont="1" applyFill="1" applyBorder="1" applyAlignment="1">
      <alignment horizontal="center" vertical="center" wrapText="1"/>
    </xf>
    <xf numFmtId="4" fontId="46" fillId="3" borderId="15" xfId="0" applyNumberFormat="1" applyFont="1" applyFill="1" applyBorder="1" applyAlignment="1">
      <alignment horizontal="right"/>
    </xf>
    <xf numFmtId="4" fontId="46" fillId="3" borderId="14" xfId="0" applyNumberFormat="1" applyFont="1" applyFill="1" applyBorder="1" applyAlignment="1">
      <alignment horizontal="right"/>
    </xf>
    <xf numFmtId="4" fontId="46" fillId="3" borderId="15" xfId="0" applyNumberFormat="1" applyFont="1" applyFill="1" applyBorder="1"/>
    <xf numFmtId="4" fontId="46" fillId="3" borderId="14" xfId="0" applyNumberFormat="1" applyFont="1" applyFill="1" applyBorder="1"/>
    <xf numFmtId="20" fontId="43" fillId="8" borderId="16" xfId="0" applyFont="1" applyFill="1" applyBorder="1"/>
    <xf numFmtId="20" fontId="43" fillId="8" borderId="8" xfId="0" applyFont="1" applyFill="1" applyBorder="1"/>
    <xf numFmtId="20" fontId="43" fillId="8" borderId="2" xfId="0" applyFont="1" applyFill="1" applyBorder="1"/>
    <xf numFmtId="164" fontId="41" fillId="3" borderId="0" xfId="0" applyNumberFormat="1" applyFont="1" applyFill="1" applyAlignment="1">
      <alignment vertical="center" wrapText="1"/>
    </xf>
    <xf numFmtId="20" fontId="41" fillId="3" borderId="0" xfId="0" applyFont="1" applyFill="1" applyAlignment="1">
      <alignment vertical="top" wrapText="1"/>
    </xf>
    <xf numFmtId="20" fontId="44" fillId="3" borderId="17" xfId="0" applyFont="1" applyFill="1" applyBorder="1" applyAlignment="1">
      <alignment horizontal="center" vertical="center" wrapText="1"/>
    </xf>
    <xf numFmtId="167" fontId="46" fillId="3" borderId="18" xfId="0" applyNumberFormat="1" applyFont="1" applyFill="1" applyBorder="1"/>
    <xf numFmtId="20" fontId="45" fillId="3" borderId="7" xfId="0" applyFont="1" applyFill="1" applyBorder="1" applyAlignment="1">
      <alignment horizontal="center" wrapText="1"/>
    </xf>
    <xf numFmtId="167" fontId="46" fillId="3" borderId="7" xfId="0" applyNumberFormat="1" applyFont="1" applyFill="1" applyBorder="1" applyAlignment="1">
      <alignment horizontal="right"/>
    </xf>
    <xf numFmtId="167" fontId="46" fillId="3" borderId="7" xfId="0" applyNumberFormat="1" applyFont="1" applyFill="1" applyBorder="1"/>
    <xf numFmtId="20" fontId="14" fillId="3" borderId="0" xfId="0" applyFont="1" applyFill="1" applyAlignment="1">
      <alignment vertical="top" wrapText="1"/>
    </xf>
    <xf numFmtId="20" fontId="15" fillId="3" borderId="0" xfId="0" applyFont="1" applyFill="1" applyAlignment="1">
      <alignment vertical="top" wrapText="1"/>
    </xf>
    <xf numFmtId="20" fontId="21" fillId="3" borderId="9" xfId="0" applyFont="1" applyFill="1" applyBorder="1" applyAlignment="1">
      <alignment horizontal="center" vertical="center" wrapText="1"/>
    </xf>
    <xf numFmtId="167" fontId="23" fillId="3" borderId="9" xfId="0" applyNumberFormat="1" applyFont="1" applyFill="1" applyBorder="1"/>
    <xf numFmtId="20" fontId="11" fillId="3" borderId="9" xfId="0" applyFont="1" applyFill="1" applyBorder="1" applyAlignment="1">
      <alignment horizontal="center" wrapText="1" shrinkToFit="1"/>
    </xf>
    <xf numFmtId="167" fontId="23" fillId="3" borderId="19" xfId="0" applyNumberFormat="1" applyFont="1" applyFill="1" applyBorder="1" applyAlignment="1">
      <alignment horizontal="right"/>
    </xf>
    <xf numFmtId="20" fontId="4" fillId="3" borderId="20" xfId="0" applyFont="1" applyFill="1" applyBorder="1" applyAlignment="1">
      <alignment horizontal="centerContinuous"/>
    </xf>
    <xf numFmtId="167" fontId="4" fillId="3" borderId="16" xfId="0" applyNumberFormat="1" applyFont="1" applyFill="1" applyBorder="1"/>
    <xf numFmtId="20" fontId="21" fillId="3" borderId="9" xfId="0" applyFont="1" applyFill="1" applyBorder="1" applyAlignment="1">
      <alignment horizontal="center" vertical="center"/>
    </xf>
    <xf numFmtId="167" fontId="23" fillId="3" borderId="7" xfId="0" applyNumberFormat="1" applyFont="1" applyFill="1" applyBorder="1" applyAlignment="1">
      <alignment vertical="center"/>
    </xf>
    <xf numFmtId="20" fontId="5" fillId="8" borderId="12" xfId="0" applyFont="1" applyFill="1" applyBorder="1"/>
    <xf numFmtId="20" fontId="5" fillId="8" borderId="21" xfId="0" applyFont="1" applyFill="1" applyBorder="1"/>
    <xf numFmtId="20" fontId="13" fillId="3" borderId="0" xfId="0" applyFont="1" applyFill="1"/>
    <xf numFmtId="20" fontId="7" fillId="0" borderId="0" xfId="0" applyFont="1"/>
    <xf numFmtId="20" fontId="10" fillId="3" borderId="0" xfId="0" applyFont="1" applyFill="1"/>
    <xf numFmtId="20" fontId="10" fillId="3" borderId="0" xfId="0" applyFont="1" applyFill="1" applyAlignment="1">
      <alignment horizontal="centerContinuous"/>
    </xf>
    <xf numFmtId="20" fontId="25" fillId="0" borderId="0" xfId="0" applyFont="1"/>
    <xf numFmtId="166" fontId="2" fillId="3" borderId="0" xfId="0" applyNumberFormat="1" applyFont="1" applyFill="1" applyAlignment="1">
      <alignment horizontal="right"/>
    </xf>
    <xf numFmtId="20" fontId="12" fillId="0" borderId="0" xfId="0" applyFont="1" applyAlignment="1">
      <alignment horizontal="right"/>
    </xf>
    <xf numFmtId="20" fontId="25" fillId="5" borderId="0" xfId="0" applyFont="1" applyFill="1" applyAlignment="1">
      <alignment horizontal="centerContinuous"/>
    </xf>
    <xf numFmtId="167" fontId="47" fillId="0" borderId="0" xfId="0" applyNumberFormat="1" applyFont="1"/>
    <xf numFmtId="20" fontId="3" fillId="2" borderId="0" xfId="0" applyFont="1" applyFill="1" applyAlignment="1">
      <alignment horizontal="centerContinuous"/>
    </xf>
    <xf numFmtId="20" fontId="44" fillId="3" borderId="10" xfId="0" applyFont="1" applyFill="1" applyBorder="1" applyAlignment="1">
      <alignment horizontal="left"/>
    </xf>
    <xf numFmtId="20" fontId="45" fillId="0" borderId="8" xfId="0" applyFont="1" applyBorder="1" applyAlignment="1">
      <alignment horizontal="center" wrapText="1"/>
    </xf>
    <xf numFmtId="167" fontId="4" fillId="3" borderId="22" xfId="0" applyNumberFormat="1" applyFont="1" applyFill="1" applyBorder="1" applyAlignment="1">
      <alignment horizontal="right" wrapText="1"/>
    </xf>
    <xf numFmtId="20" fontId="38" fillId="0" borderId="0" xfId="0" applyFont="1" applyAlignment="1">
      <alignment horizontal="center"/>
    </xf>
    <xf numFmtId="20" fontId="39" fillId="0" borderId="0" xfId="0" applyFont="1" applyAlignment="1">
      <alignment horizontal="right"/>
    </xf>
    <xf numFmtId="20" fontId="48" fillId="0" borderId="0" xfId="0" applyFont="1" applyAlignment="1">
      <alignment horizontal="center"/>
    </xf>
    <xf numFmtId="20" fontId="49" fillId="0" borderId="0" xfId="0" applyFont="1" applyAlignment="1">
      <alignment horizontal="center"/>
    </xf>
    <xf numFmtId="20" fontId="44" fillId="3" borderId="0" xfId="0" applyFont="1" applyFill="1"/>
    <xf numFmtId="20" fontId="38" fillId="0" borderId="22" xfId="0" applyFont="1" applyBorder="1" applyAlignment="1" applyProtection="1">
      <alignment wrapText="1"/>
      <protection locked="0"/>
    </xf>
    <xf numFmtId="20" fontId="31" fillId="3" borderId="0" xfId="0" applyFont="1" applyFill="1" applyAlignment="1">
      <alignment horizontal="right"/>
    </xf>
    <xf numFmtId="164" fontId="28" fillId="3" borderId="0" xfId="0" applyNumberFormat="1" applyFont="1" applyFill="1" applyAlignment="1">
      <alignment horizontal="right"/>
    </xf>
    <xf numFmtId="37" fontId="28" fillId="3" borderId="0" xfId="0" applyNumberFormat="1" applyFont="1" applyFill="1" applyAlignment="1">
      <alignment horizontal="right"/>
    </xf>
    <xf numFmtId="41" fontId="28" fillId="3" borderId="0" xfId="0" applyNumberFormat="1" applyFont="1" applyFill="1" applyAlignment="1">
      <alignment horizontal="right"/>
    </xf>
    <xf numFmtId="0" fontId="38" fillId="0" borderId="7" xfId="0" applyNumberFormat="1" applyFont="1" applyBorder="1" applyAlignment="1" applyProtection="1">
      <alignment horizontal="left" wrapText="1"/>
      <protection locked="0"/>
    </xf>
    <xf numFmtId="0" fontId="38" fillId="0" borderId="19" xfId="0" applyNumberFormat="1" applyFont="1" applyBorder="1" applyAlignment="1" applyProtection="1">
      <alignment wrapText="1" readingOrder="1"/>
      <protection locked="0"/>
    </xf>
    <xf numFmtId="20" fontId="46" fillId="3" borderId="23" xfId="0" applyFont="1" applyFill="1" applyBorder="1" applyAlignment="1">
      <alignment horizontal="right" wrapText="1"/>
    </xf>
    <xf numFmtId="20" fontId="46" fillId="5" borderId="24" xfId="0" applyFont="1" applyFill="1" applyBorder="1" applyAlignment="1">
      <alignment horizontal="right" wrapText="1"/>
    </xf>
    <xf numFmtId="20" fontId="46" fillId="5" borderId="24" xfId="0" applyFont="1" applyFill="1" applyBorder="1" applyAlignment="1">
      <alignment horizontal="right"/>
    </xf>
    <xf numFmtId="20" fontId="46" fillId="3" borderId="24" xfId="0" applyFont="1" applyFill="1" applyBorder="1" applyAlignment="1">
      <alignment horizontal="right" wrapText="1"/>
    </xf>
    <xf numFmtId="49" fontId="38" fillId="3" borderId="0" xfId="0" applyNumberFormat="1" applyFont="1" applyFill="1" applyAlignment="1">
      <alignment horizontal="left"/>
    </xf>
    <xf numFmtId="169" fontId="24" fillId="0" borderId="0" xfId="0" applyNumberFormat="1" applyFont="1"/>
    <xf numFmtId="20" fontId="38" fillId="5" borderId="22" xfId="0" applyFont="1" applyFill="1" applyBorder="1" applyProtection="1">
      <protection locked="0"/>
    </xf>
    <xf numFmtId="20" fontId="38" fillId="0" borderId="25" xfId="0" applyFont="1" applyBorder="1" applyAlignment="1" applyProtection="1">
      <alignment wrapText="1"/>
      <protection locked="0"/>
    </xf>
    <xf numFmtId="20" fontId="38" fillId="0" borderId="8" xfId="0" applyFont="1" applyBorder="1" applyAlignment="1" applyProtection="1">
      <alignment wrapText="1"/>
      <protection locked="0"/>
    </xf>
    <xf numFmtId="20" fontId="33" fillId="3" borderId="9" xfId="0" applyFont="1" applyFill="1" applyBorder="1" applyAlignment="1">
      <alignment horizontal="centerContinuous"/>
    </xf>
    <xf numFmtId="20" fontId="33" fillId="3" borderId="21" xfId="0" applyFont="1" applyFill="1" applyBorder="1" applyAlignment="1">
      <alignment horizontal="centerContinuous"/>
    </xf>
    <xf numFmtId="20" fontId="33" fillId="4" borderId="19" xfId="0" applyFont="1" applyFill="1" applyBorder="1" applyAlignment="1">
      <alignment horizontal="centerContinuous"/>
    </xf>
    <xf numFmtId="20" fontId="33" fillId="4" borderId="7" xfId="0" applyFont="1" applyFill="1" applyBorder="1" applyAlignment="1">
      <alignment horizontal="centerContinuous"/>
    </xf>
    <xf numFmtId="4" fontId="1" fillId="3" borderId="26" xfId="0" applyNumberFormat="1" applyFont="1" applyFill="1" applyBorder="1" applyAlignment="1">
      <alignment vertical="center"/>
    </xf>
    <xf numFmtId="20" fontId="43" fillId="7" borderId="20" xfId="0" applyFont="1" applyFill="1" applyBorder="1"/>
    <xf numFmtId="20" fontId="43" fillId="7" borderId="27" xfId="0" applyFont="1" applyFill="1" applyBorder="1"/>
    <xf numFmtId="20" fontId="43" fillId="7" borderId="22" xfId="0" applyFont="1" applyFill="1" applyBorder="1"/>
    <xf numFmtId="20" fontId="43" fillId="7" borderId="28" xfId="0" applyFont="1" applyFill="1" applyBorder="1"/>
    <xf numFmtId="20" fontId="21" fillId="3" borderId="10" xfId="0" applyFont="1" applyFill="1" applyBorder="1" applyAlignment="1">
      <alignment horizontal="center"/>
    </xf>
    <xf numFmtId="20" fontId="21" fillId="3" borderId="9" xfId="0" applyFont="1" applyFill="1" applyBorder="1" applyAlignment="1">
      <alignment horizontal="center"/>
    </xf>
    <xf numFmtId="20" fontId="21" fillId="3" borderId="9" xfId="0" applyFont="1" applyFill="1" applyBorder="1" applyAlignment="1">
      <alignment horizontal="centerContinuous"/>
    </xf>
    <xf numFmtId="20" fontId="43" fillId="7" borderId="0" xfId="0" applyFont="1" applyFill="1"/>
    <xf numFmtId="4" fontId="21" fillId="3" borderId="29" xfId="0" applyNumberFormat="1" applyFont="1" applyFill="1" applyBorder="1"/>
    <xf numFmtId="4" fontId="21" fillId="3" borderId="14" xfId="0" applyNumberFormat="1" applyFont="1" applyFill="1" applyBorder="1"/>
    <xf numFmtId="20" fontId="21" fillId="9" borderId="9" xfId="0" applyFont="1" applyFill="1" applyBorder="1" applyAlignment="1">
      <alignment horizontal="center"/>
    </xf>
    <xf numFmtId="20" fontId="21" fillId="10" borderId="14" xfId="0" applyFont="1" applyFill="1" applyBorder="1" applyAlignment="1">
      <alignment horizontal="center"/>
    </xf>
    <xf numFmtId="164" fontId="21" fillId="11" borderId="10" xfId="0" applyNumberFormat="1" applyFont="1" applyFill="1" applyBorder="1"/>
    <xf numFmtId="20" fontId="44" fillId="7" borderId="14" xfId="0" applyFont="1" applyFill="1" applyBorder="1" applyAlignment="1">
      <alignment horizontal="center"/>
    </xf>
    <xf numFmtId="20" fontId="43" fillId="7" borderId="23" xfId="0" applyFont="1" applyFill="1" applyBorder="1"/>
    <xf numFmtId="20" fontId="43" fillId="7" borderId="30" xfId="0" applyFont="1" applyFill="1" applyBorder="1"/>
    <xf numFmtId="165" fontId="42" fillId="3" borderId="0" xfId="0" applyNumberFormat="1" applyFont="1" applyFill="1" applyAlignment="1">
      <alignment horizontal="left"/>
    </xf>
    <xf numFmtId="166" fontId="3" fillId="3" borderId="0" xfId="0" applyNumberFormat="1" applyFont="1" applyFill="1" applyAlignment="1">
      <alignment horizontal="right"/>
    </xf>
    <xf numFmtId="20" fontId="43" fillId="8" borderId="28" xfId="0" applyFont="1" applyFill="1" applyBorder="1"/>
    <xf numFmtId="20" fontId="3" fillId="3" borderId="0" xfId="0" applyFont="1" applyFill="1" applyAlignment="1">
      <alignment horizontal="right"/>
    </xf>
    <xf numFmtId="20" fontId="17" fillId="0" borderId="0" xfId="0" applyFont="1" applyAlignment="1">
      <alignment wrapText="1"/>
    </xf>
    <xf numFmtId="20" fontId="0" fillId="0" borderId="0" xfId="0" applyAlignment="1">
      <alignment horizontal="left" wrapText="1"/>
    </xf>
    <xf numFmtId="20" fontId="3" fillId="5" borderId="31" xfId="0" applyFont="1" applyFill="1" applyBorder="1"/>
    <xf numFmtId="20" fontId="4" fillId="3" borderId="0" xfId="0" applyFont="1" applyFill="1" applyAlignment="1">
      <alignment horizontal="center" vertical="top"/>
    </xf>
    <xf numFmtId="20" fontId="28" fillId="3" borderId="0" xfId="0" applyFont="1" applyFill="1"/>
    <xf numFmtId="164" fontId="45" fillId="3" borderId="8" xfId="0" applyNumberFormat="1" applyFont="1" applyFill="1" applyBorder="1" applyAlignment="1">
      <alignment wrapText="1"/>
    </xf>
    <xf numFmtId="20" fontId="38" fillId="8" borderId="10" xfId="0" applyFont="1" applyFill="1" applyBorder="1"/>
    <xf numFmtId="164" fontId="44" fillId="3" borderId="10" xfId="0" applyNumberFormat="1" applyFont="1" applyFill="1" applyBorder="1" applyProtection="1">
      <protection locked="0"/>
    </xf>
    <xf numFmtId="20" fontId="43" fillId="7" borderId="32" xfId="0" applyFont="1" applyFill="1" applyBorder="1"/>
    <xf numFmtId="20" fontId="43" fillId="7" borderId="7" xfId="0" applyFont="1" applyFill="1" applyBorder="1"/>
    <xf numFmtId="20" fontId="39" fillId="3" borderId="0" xfId="0" applyFont="1" applyFill="1" applyAlignment="1">
      <alignment horizontal="center"/>
    </xf>
    <xf numFmtId="20" fontId="41" fillId="3" borderId="0" xfId="0" applyFont="1" applyFill="1" applyAlignment="1">
      <alignment horizontal="center"/>
    </xf>
    <xf numFmtId="20" fontId="38" fillId="8" borderId="14" xfId="0" applyFont="1" applyFill="1" applyBorder="1"/>
    <xf numFmtId="167" fontId="46" fillId="3" borderId="17" xfId="0" applyNumberFormat="1" applyFont="1" applyFill="1" applyBorder="1"/>
    <xf numFmtId="167" fontId="46" fillId="3" borderId="9" xfId="0" applyNumberFormat="1" applyFont="1" applyFill="1" applyBorder="1"/>
    <xf numFmtId="20" fontId="44" fillId="3" borderId="16" xfId="0" applyFont="1" applyFill="1" applyBorder="1" applyAlignment="1">
      <alignment horizontal="left"/>
    </xf>
    <xf numFmtId="4" fontId="38" fillId="3" borderId="19" xfId="0" applyNumberFormat="1" applyFont="1" applyFill="1" applyBorder="1" applyProtection="1">
      <protection locked="0"/>
    </xf>
    <xf numFmtId="0" fontId="38" fillId="0" borderId="22" xfId="0" applyNumberFormat="1" applyFont="1" applyBorder="1" applyAlignment="1" applyProtection="1">
      <alignment horizontal="left" wrapText="1"/>
      <protection locked="0"/>
    </xf>
    <xf numFmtId="20" fontId="35" fillId="0" borderId="0" xfId="0" applyFont="1" applyAlignment="1">
      <alignment vertical="center" wrapText="1"/>
    </xf>
    <xf numFmtId="20" fontId="35" fillId="0" borderId="0" xfId="0" applyFont="1"/>
    <xf numFmtId="4" fontId="46" fillId="3" borderId="10" xfId="0" applyNumberFormat="1" applyFont="1" applyFill="1" applyBorder="1" applyAlignment="1">
      <alignment horizontal="right"/>
    </xf>
    <xf numFmtId="4" fontId="46" fillId="3" borderId="9" xfId="0" applyNumberFormat="1" applyFont="1" applyFill="1" applyBorder="1" applyAlignment="1">
      <alignment horizontal="right"/>
    </xf>
    <xf numFmtId="20" fontId="22" fillId="0" borderId="0" xfId="0" applyFont="1"/>
    <xf numFmtId="20" fontId="21" fillId="6" borderId="20" xfId="0" applyFont="1" applyFill="1" applyBorder="1" applyAlignment="1">
      <alignment vertical="top"/>
    </xf>
    <xf numFmtId="20" fontId="22" fillId="0" borderId="16" xfId="0" applyFont="1" applyBorder="1" applyAlignment="1">
      <alignment vertical="top"/>
    </xf>
    <xf numFmtId="20" fontId="22" fillId="0" borderId="27" xfId="0" applyFont="1" applyBorder="1" applyAlignment="1">
      <alignment vertical="top"/>
    </xf>
    <xf numFmtId="20" fontId="28" fillId="3" borderId="0" xfId="0" applyFont="1" applyFill="1" applyProtection="1">
      <protection locked="0"/>
    </xf>
    <xf numFmtId="4" fontId="48" fillId="3" borderId="8" xfId="0" applyNumberFormat="1" applyFont="1" applyFill="1" applyBorder="1" applyAlignment="1" applyProtection="1">
      <alignment horizontal="right"/>
      <protection locked="0"/>
    </xf>
    <xf numFmtId="20" fontId="34" fillId="0" borderId="16" xfId="0" applyFont="1" applyBorder="1" applyAlignment="1">
      <alignment vertical="top"/>
    </xf>
    <xf numFmtId="0" fontId="21" fillId="3" borderId="66" xfId="0" applyNumberFormat="1" applyFont="1" applyFill="1" applyBorder="1" applyAlignment="1">
      <alignment horizontal="center"/>
    </xf>
    <xf numFmtId="167" fontId="23" fillId="3" borderId="66" xfId="0" applyNumberFormat="1" applyFont="1" applyFill="1" applyBorder="1" applyProtection="1">
      <protection locked="0"/>
    </xf>
    <xf numFmtId="20" fontId="25" fillId="5" borderId="0" xfId="0" applyFont="1" applyFill="1"/>
    <xf numFmtId="20" fontId="43" fillId="8" borderId="27" xfId="0" applyFont="1" applyFill="1" applyBorder="1"/>
    <xf numFmtId="164" fontId="44" fillId="3" borderId="0" xfId="0" applyNumberFormat="1" applyFont="1" applyFill="1"/>
    <xf numFmtId="20" fontId="43" fillId="8" borderId="20" xfId="0" applyFont="1" applyFill="1" applyBorder="1"/>
    <xf numFmtId="20" fontId="32" fillId="3" borderId="0" xfId="0" applyFont="1" applyFill="1"/>
    <xf numFmtId="167" fontId="50" fillId="5" borderId="0" xfId="0" applyNumberFormat="1" applyFont="1" applyFill="1"/>
    <xf numFmtId="20" fontId="18" fillId="3" borderId="0" xfId="0" applyFont="1" applyFill="1" applyAlignment="1">
      <alignment horizontal="center" vertical="center"/>
    </xf>
    <xf numFmtId="20" fontId="17" fillId="0" borderId="0" xfId="0" applyFont="1" applyAlignment="1">
      <alignment horizontal="center" vertical="center"/>
    </xf>
    <xf numFmtId="4" fontId="38" fillId="3" borderId="19" xfId="0" applyNumberFormat="1" applyFont="1" applyFill="1" applyBorder="1" applyAlignment="1" applyProtection="1">
      <alignment horizontal="right"/>
      <protection locked="0"/>
    </xf>
    <xf numFmtId="20" fontId="44" fillId="3" borderId="7" xfId="0" applyFont="1" applyFill="1" applyBorder="1" applyAlignment="1">
      <alignment horizontal="center"/>
    </xf>
    <xf numFmtId="20" fontId="38" fillId="3" borderId="10" xfId="0" applyFont="1" applyFill="1" applyBorder="1" applyAlignment="1" applyProtection="1">
      <alignment horizontal="right"/>
      <protection locked="0"/>
    </xf>
    <xf numFmtId="20" fontId="7" fillId="0" borderId="12" xfId="0" applyFont="1" applyBorder="1" applyAlignment="1">
      <alignment horizontal="right"/>
    </xf>
    <xf numFmtId="20" fontId="22" fillId="0" borderId="0" xfId="0" applyFont="1" applyAlignment="1">
      <alignment wrapText="1"/>
    </xf>
    <xf numFmtId="0" fontId="38" fillId="0" borderId="18" xfId="0" applyNumberFormat="1" applyFont="1" applyBorder="1" applyAlignment="1" applyProtection="1">
      <alignment horizontal="left" wrapText="1"/>
      <protection locked="0"/>
    </xf>
    <xf numFmtId="164" fontId="28" fillId="3" borderId="0" xfId="0" applyNumberFormat="1" applyFont="1" applyFill="1" applyAlignment="1">
      <alignment horizontal="left"/>
    </xf>
    <xf numFmtId="1" fontId="23" fillId="3" borderId="35" xfId="0" applyNumberFormat="1" applyFont="1" applyFill="1" applyBorder="1" applyAlignment="1" applyProtection="1">
      <alignment horizontal="center"/>
      <protection locked="0"/>
    </xf>
    <xf numFmtId="1" fontId="23" fillId="3" borderId="37" xfId="0" applyNumberFormat="1" applyFont="1" applyFill="1" applyBorder="1" applyAlignment="1" applyProtection="1">
      <alignment horizontal="center"/>
      <protection locked="0"/>
    </xf>
    <xf numFmtId="1" fontId="24" fillId="0" borderId="44" xfId="0" applyNumberFormat="1" applyFont="1" applyBorder="1" applyAlignment="1" applyProtection="1">
      <alignment horizontal="center"/>
      <protection locked="0"/>
    </xf>
    <xf numFmtId="1" fontId="23" fillId="3" borderId="69" xfId="0" applyNumberFormat="1" applyFont="1" applyFill="1" applyBorder="1" applyAlignment="1" applyProtection="1">
      <alignment horizontal="center"/>
      <protection locked="0"/>
    </xf>
    <xf numFmtId="20" fontId="22" fillId="0" borderId="0" xfId="0" applyFont="1" applyAlignment="1">
      <alignment horizontal="justify" vertical="top" wrapText="1"/>
    </xf>
    <xf numFmtId="0" fontId="15" fillId="0" borderId="72" xfId="2" applyFont="1" applyBorder="1"/>
    <xf numFmtId="0" fontId="15" fillId="0" borderId="73" xfId="2" applyFont="1" applyBorder="1"/>
    <xf numFmtId="0" fontId="13" fillId="0" borderId="74" xfId="2" applyFont="1" applyBorder="1"/>
    <xf numFmtId="0" fontId="13" fillId="0" borderId="75" xfId="2" applyFont="1" applyBorder="1"/>
    <xf numFmtId="0" fontId="13" fillId="0" borderId="0" xfId="2" applyFont="1"/>
    <xf numFmtId="0" fontId="13" fillId="0" borderId="79" xfId="2" applyFont="1" applyBorder="1"/>
    <xf numFmtId="20" fontId="58" fillId="0" borderId="80" xfId="0" applyFont="1" applyBorder="1"/>
    <xf numFmtId="20" fontId="13" fillId="0" borderId="0" xfId="0" applyFont="1"/>
    <xf numFmtId="20" fontId="58" fillId="0" borderId="0" xfId="0" applyFont="1"/>
    <xf numFmtId="20" fontId="13" fillId="0" borderId="79" xfId="0" applyFont="1" applyBorder="1"/>
    <xf numFmtId="20" fontId="13" fillId="0" borderId="80" xfId="0" applyFont="1" applyBorder="1"/>
    <xf numFmtId="20" fontId="13" fillId="12" borderId="77" xfId="0" applyFont="1" applyFill="1" applyBorder="1"/>
    <xf numFmtId="0" fontId="15" fillId="0" borderId="80" xfId="2" applyFont="1" applyBorder="1" applyAlignment="1">
      <alignment horizontal="left"/>
    </xf>
    <xf numFmtId="0" fontId="13" fillId="0" borderId="0" xfId="2" applyFont="1" applyAlignment="1">
      <alignment horizontal="centerContinuous"/>
    </xf>
    <xf numFmtId="0" fontId="15" fillId="0" borderId="0" xfId="2" applyFont="1" applyAlignment="1">
      <alignment horizontal="right"/>
    </xf>
    <xf numFmtId="0" fontId="13" fillId="0" borderId="0" xfId="2" applyFont="1" applyAlignment="1">
      <alignment vertical="top"/>
    </xf>
    <xf numFmtId="0" fontId="15" fillId="0" borderId="0" xfId="2" applyFont="1"/>
    <xf numFmtId="0" fontId="15" fillId="0" borderId="0" xfId="2" applyFont="1" applyAlignment="1">
      <alignment horizontal="center"/>
    </xf>
    <xf numFmtId="0" fontId="13" fillId="0" borderId="0" xfId="2" applyFont="1" applyAlignment="1">
      <alignment horizontal="justify" vertical="center"/>
    </xf>
    <xf numFmtId="0" fontId="13" fillId="0" borderId="0" xfId="2" applyFont="1" applyAlignment="1">
      <alignment horizontal="right"/>
    </xf>
    <xf numFmtId="0" fontId="13" fillId="0" borderId="80" xfId="2" applyFont="1" applyBorder="1"/>
    <xf numFmtId="0" fontId="13" fillId="0" borderId="0" xfId="2" applyFont="1" applyAlignment="1">
      <alignment wrapText="1"/>
    </xf>
    <xf numFmtId="0" fontId="13" fillId="0" borderId="64" xfId="2" applyFont="1" applyBorder="1"/>
    <xf numFmtId="0" fontId="13" fillId="0" borderId="81" xfId="2" applyFont="1" applyBorder="1"/>
    <xf numFmtId="0" fontId="13" fillId="0" borderId="81" xfId="2" applyFont="1" applyBorder="1" applyAlignment="1">
      <alignment wrapText="1"/>
    </xf>
    <xf numFmtId="0" fontId="13" fillId="0" borderId="65" xfId="2" applyFont="1" applyBorder="1"/>
    <xf numFmtId="0" fontId="13" fillId="0" borderId="0" xfId="2" applyFont="1" applyAlignment="1">
      <alignment vertical="center"/>
    </xf>
    <xf numFmtId="20" fontId="55" fillId="0" borderId="84" xfId="0" applyFont="1" applyBorder="1" applyAlignment="1">
      <alignment horizontal="center"/>
    </xf>
    <xf numFmtId="20" fontId="56" fillId="0" borderId="84" xfId="0" applyFont="1" applyBorder="1" applyAlignment="1">
      <alignment horizontal="justify" wrapText="1"/>
    </xf>
    <xf numFmtId="1" fontId="24" fillId="0" borderId="86" xfId="0" applyNumberFormat="1" applyFont="1" applyBorder="1" applyAlignment="1" applyProtection="1">
      <alignment horizontal="center"/>
      <protection locked="0"/>
    </xf>
    <xf numFmtId="1" fontId="23" fillId="3" borderId="4" xfId="0" applyNumberFormat="1" applyFont="1" applyFill="1" applyBorder="1" applyAlignment="1" applyProtection="1">
      <alignment horizontal="center"/>
      <protection locked="0"/>
    </xf>
    <xf numFmtId="1" fontId="23" fillId="3" borderId="87" xfId="0" applyNumberFormat="1" applyFont="1" applyFill="1" applyBorder="1" applyAlignment="1" applyProtection="1">
      <alignment horizontal="center"/>
      <protection locked="0"/>
    </xf>
    <xf numFmtId="1" fontId="23" fillId="3" borderId="66" xfId="0" applyNumberFormat="1" applyFont="1" applyFill="1" applyBorder="1" applyAlignment="1" applyProtection="1">
      <alignment horizontal="center"/>
      <protection locked="0"/>
    </xf>
    <xf numFmtId="20" fontId="62" fillId="3" borderId="1" xfId="0" applyFont="1" applyFill="1" applyBorder="1" applyAlignment="1">
      <alignment horizontal="centerContinuous" vertical="center"/>
    </xf>
    <xf numFmtId="20" fontId="63" fillId="3" borderId="1" xfId="0" applyFont="1" applyFill="1" applyBorder="1" applyAlignment="1">
      <alignment horizontal="centerContinuous" vertical="center"/>
    </xf>
    <xf numFmtId="20" fontId="63" fillId="0" borderId="46" xfId="0" applyFont="1" applyBorder="1" applyAlignment="1">
      <alignment horizontal="center" vertical="center"/>
    </xf>
    <xf numFmtId="20" fontId="63" fillId="0" borderId="85" xfId="0" applyFont="1" applyBorder="1" applyAlignment="1">
      <alignment horizontal="center" vertical="center"/>
    </xf>
    <xf numFmtId="20" fontId="21" fillId="6" borderId="10" xfId="0" applyFont="1" applyFill="1" applyBorder="1" applyAlignment="1">
      <alignment horizontal="center" vertical="center"/>
    </xf>
    <xf numFmtId="20" fontId="22" fillId="0" borderId="12" xfId="0" applyFont="1" applyBorder="1" applyAlignment="1">
      <alignment horizontal="center" vertical="center"/>
    </xf>
    <xf numFmtId="0" fontId="21" fillId="0" borderId="48" xfId="0" applyNumberFormat="1" applyFont="1" applyBorder="1" applyAlignment="1">
      <alignment horizontal="center"/>
    </xf>
    <xf numFmtId="0" fontId="21" fillId="0" borderId="50" xfId="0" applyNumberFormat="1" applyFont="1" applyBorder="1" applyAlignment="1">
      <alignment horizontal="center"/>
    </xf>
    <xf numFmtId="44" fontId="21" fillId="3" borderId="64" xfId="1" applyFont="1" applyFill="1" applyBorder="1" applyAlignment="1">
      <alignment horizontal="center"/>
    </xf>
    <xf numFmtId="44" fontId="21" fillId="3" borderId="65" xfId="1" applyFont="1" applyFill="1" applyBorder="1" applyAlignment="1">
      <alignment horizontal="center"/>
    </xf>
    <xf numFmtId="44" fontId="21" fillId="3" borderId="67" xfId="1" applyFont="1" applyFill="1" applyBorder="1" applyAlignment="1">
      <alignment horizontal="center"/>
    </xf>
    <xf numFmtId="44" fontId="21" fillId="3" borderId="68" xfId="1" applyFont="1" applyFill="1" applyBorder="1" applyAlignment="1">
      <alignment horizontal="center"/>
    </xf>
    <xf numFmtId="0" fontId="21" fillId="3" borderId="67" xfId="0" applyNumberFormat="1" applyFont="1" applyFill="1" applyBorder="1" applyAlignment="1">
      <alignment horizontal="center"/>
    </xf>
    <xf numFmtId="0" fontId="21" fillId="3" borderId="68" xfId="0" applyNumberFormat="1" applyFont="1" applyFill="1" applyBorder="1" applyAlignment="1">
      <alignment horizontal="center"/>
    </xf>
    <xf numFmtId="0" fontId="21" fillId="3" borderId="33" xfId="0" applyNumberFormat="1" applyFont="1" applyFill="1" applyBorder="1" applyAlignment="1">
      <alignment horizontal="center"/>
    </xf>
    <xf numFmtId="0" fontId="21" fillId="3" borderId="34" xfId="0" applyNumberFormat="1" applyFont="1" applyFill="1" applyBorder="1" applyAlignment="1">
      <alignment horizontal="center"/>
    </xf>
    <xf numFmtId="44" fontId="21" fillId="3" borderId="33" xfId="1" applyFont="1" applyFill="1" applyBorder="1" applyAlignment="1">
      <alignment horizontal="center"/>
    </xf>
    <xf numFmtId="44" fontId="21" fillId="3" borderId="34" xfId="1" applyFont="1" applyFill="1" applyBorder="1" applyAlignment="1">
      <alignment horizontal="center"/>
    </xf>
    <xf numFmtId="20" fontId="21" fillId="6" borderId="8" xfId="0" applyFont="1" applyFill="1" applyBorder="1"/>
    <xf numFmtId="20" fontId="22" fillId="0" borderId="2" xfId="0" applyFont="1" applyBorder="1"/>
    <xf numFmtId="20" fontId="22" fillId="0" borderId="11" xfId="0" applyFont="1" applyBorder="1"/>
    <xf numFmtId="20" fontId="21" fillId="6" borderId="10" xfId="0" applyFont="1" applyFill="1" applyBorder="1"/>
    <xf numFmtId="20" fontId="22" fillId="0" borderId="12" xfId="0" applyFont="1" applyBorder="1"/>
    <xf numFmtId="20" fontId="22" fillId="0" borderId="21" xfId="0" applyFont="1" applyBorder="1"/>
    <xf numFmtId="20" fontId="0" fillId="0" borderId="12" xfId="0" applyBorder="1"/>
    <xf numFmtId="20" fontId="0" fillId="0" borderId="21" xfId="0" applyBorder="1"/>
    <xf numFmtId="44" fontId="21" fillId="3" borderId="41" xfId="1" applyFont="1" applyFill="1" applyBorder="1" applyAlignment="1">
      <alignment horizontal="center"/>
    </xf>
    <xf numFmtId="44" fontId="21" fillId="3" borderId="42" xfId="1" applyFont="1" applyFill="1" applyBorder="1" applyAlignment="1">
      <alignment horizontal="center"/>
    </xf>
    <xf numFmtId="20" fontId="28" fillId="0" borderId="12" xfId="0" applyFont="1" applyBorder="1" applyAlignment="1" applyProtection="1">
      <alignment wrapText="1"/>
      <protection locked="0"/>
    </xf>
    <xf numFmtId="20" fontId="28" fillId="0" borderId="2" xfId="0" applyFont="1" applyBorder="1" applyAlignment="1" applyProtection="1">
      <alignment wrapText="1"/>
      <protection locked="0"/>
    </xf>
    <xf numFmtId="20" fontId="28" fillId="0" borderId="11" xfId="0" applyFont="1" applyBorder="1" applyAlignment="1" applyProtection="1">
      <alignment wrapText="1"/>
      <protection locked="0"/>
    </xf>
    <xf numFmtId="20" fontId="37" fillId="0" borderId="10" xfId="0" applyFont="1" applyBorder="1" applyProtection="1">
      <protection locked="0"/>
    </xf>
    <xf numFmtId="20" fontId="37" fillId="0" borderId="12" xfId="0" applyFont="1" applyBorder="1" applyProtection="1">
      <protection locked="0"/>
    </xf>
    <xf numFmtId="20" fontId="37" fillId="0" borderId="21" xfId="0" applyFont="1" applyBorder="1" applyProtection="1">
      <protection locked="0"/>
    </xf>
    <xf numFmtId="1" fontId="23" fillId="3" borderId="43" xfId="0" applyNumberFormat="1" applyFont="1" applyFill="1" applyBorder="1" applyAlignment="1" applyProtection="1">
      <alignment horizontal="center"/>
      <protection locked="0"/>
    </xf>
    <xf numFmtId="1" fontId="24" fillId="0" borderId="44" xfId="0" applyNumberFormat="1" applyFont="1" applyBorder="1" applyAlignment="1" applyProtection="1">
      <alignment horizontal="center"/>
      <protection locked="0"/>
    </xf>
    <xf numFmtId="1" fontId="24" fillId="0" borderId="45" xfId="0" applyNumberFormat="1" applyFont="1" applyBorder="1" applyAlignment="1" applyProtection="1">
      <alignment horizontal="center"/>
      <protection locked="0"/>
    </xf>
    <xf numFmtId="1" fontId="23" fillId="3" borderId="33" xfId="0" applyNumberFormat="1" applyFont="1" applyFill="1" applyBorder="1" applyAlignment="1" applyProtection="1">
      <alignment horizontal="center"/>
      <protection locked="0"/>
    </xf>
    <xf numFmtId="1" fontId="23" fillId="3" borderId="35" xfId="0" applyNumberFormat="1" applyFont="1" applyFill="1" applyBorder="1" applyAlignment="1" applyProtection="1">
      <alignment horizontal="center"/>
      <protection locked="0"/>
    </xf>
    <xf numFmtId="1" fontId="23" fillId="3" borderId="34" xfId="0" applyNumberFormat="1" applyFont="1" applyFill="1" applyBorder="1" applyAlignment="1" applyProtection="1">
      <alignment horizontal="center"/>
      <protection locked="0"/>
    </xf>
    <xf numFmtId="168" fontId="37" fillId="0" borderId="12" xfId="0" applyNumberFormat="1" applyFont="1" applyBorder="1" applyAlignment="1" applyProtection="1">
      <alignment horizontal="left" wrapText="1"/>
      <protection locked="0"/>
    </xf>
    <xf numFmtId="1" fontId="23" fillId="3" borderId="36" xfId="0" applyNumberFormat="1" applyFont="1" applyFill="1" applyBorder="1" applyAlignment="1" applyProtection="1">
      <alignment horizontal="center"/>
      <protection locked="0"/>
    </xf>
    <xf numFmtId="1" fontId="23" fillId="3" borderId="37" xfId="0" applyNumberFormat="1" applyFont="1" applyFill="1" applyBorder="1" applyAlignment="1" applyProtection="1">
      <alignment horizontal="center"/>
      <protection locked="0"/>
    </xf>
    <xf numFmtId="1" fontId="23" fillId="3" borderId="38" xfId="0" applyNumberFormat="1" applyFont="1" applyFill="1" applyBorder="1" applyAlignment="1" applyProtection="1">
      <alignment horizontal="center"/>
      <protection locked="0"/>
    </xf>
    <xf numFmtId="20" fontId="23" fillId="3" borderId="0" xfId="0" applyFont="1" applyFill="1" applyAlignment="1">
      <alignment horizontal="left"/>
    </xf>
    <xf numFmtId="20" fontId="24" fillId="0" borderId="0" xfId="0" applyFont="1" applyAlignment="1">
      <alignment horizontal="left"/>
    </xf>
    <xf numFmtId="20" fontId="21" fillId="3" borderId="0" xfId="0" applyFont="1" applyFill="1" applyAlignment="1">
      <alignment horizontal="center" vertical="center"/>
    </xf>
    <xf numFmtId="20" fontId="22" fillId="0" borderId="0" xfId="0" applyFont="1" applyAlignment="1">
      <alignment horizontal="center" vertical="center"/>
    </xf>
    <xf numFmtId="20" fontId="29" fillId="3" borderId="0" xfId="0" applyFont="1" applyFill="1" applyAlignment="1">
      <alignment horizontal="justify" vertical="top" wrapText="1"/>
    </xf>
    <xf numFmtId="20" fontId="16" fillId="3" borderId="0" xfId="0" applyFont="1" applyFill="1" applyAlignment="1">
      <alignment horizontal="justify" vertical="top" wrapText="1"/>
    </xf>
    <xf numFmtId="20" fontId="63" fillId="3" borderId="70" xfId="0" applyFont="1" applyFill="1" applyBorder="1" applyAlignment="1">
      <alignment horizontal="center" vertical="center" wrapText="1" shrinkToFit="1"/>
    </xf>
    <xf numFmtId="20" fontId="63" fillId="3" borderId="71" xfId="0" applyFont="1" applyFill="1" applyBorder="1" applyAlignment="1">
      <alignment horizontal="center" vertical="center" wrapText="1" shrinkToFit="1"/>
    </xf>
    <xf numFmtId="0" fontId="23" fillId="3" borderId="41" xfId="0" applyNumberFormat="1" applyFont="1" applyFill="1" applyBorder="1" applyAlignment="1" applyProtection="1">
      <alignment horizontal="center"/>
      <protection locked="0"/>
    </xf>
    <xf numFmtId="0" fontId="23" fillId="3" borderId="42" xfId="0" applyNumberFormat="1" applyFont="1" applyFill="1" applyBorder="1" applyAlignment="1" applyProtection="1">
      <alignment horizontal="center"/>
      <protection locked="0"/>
    </xf>
    <xf numFmtId="20" fontId="26" fillId="3" borderId="0" xfId="0" applyFont="1" applyFill="1" applyAlignment="1">
      <alignment horizontal="justify" vertical="center" wrapText="1"/>
    </xf>
    <xf numFmtId="20" fontId="17" fillId="0" borderId="0" xfId="0" applyFont="1" applyAlignment="1">
      <alignment horizontal="justify" wrapText="1"/>
    </xf>
    <xf numFmtId="20" fontId="18" fillId="3" borderId="0" xfId="0" applyFont="1" applyFill="1" applyAlignment="1">
      <alignment horizontal="center" vertical="center"/>
    </xf>
    <xf numFmtId="20" fontId="17" fillId="0" borderId="0" xfId="0" applyFont="1" applyAlignment="1">
      <alignment horizontal="center" vertical="center"/>
    </xf>
    <xf numFmtId="20" fontId="21" fillId="6" borderId="12" xfId="0" applyFont="1" applyFill="1" applyBorder="1" applyAlignment="1">
      <alignment horizontal="left"/>
    </xf>
    <xf numFmtId="20" fontId="22" fillId="0" borderId="12" xfId="0" applyFont="1" applyBorder="1" applyAlignment="1">
      <alignment horizontal="left"/>
    </xf>
    <xf numFmtId="20" fontId="22" fillId="0" borderId="2" xfId="0" applyFont="1" applyBorder="1" applyAlignment="1">
      <alignment horizontal="left"/>
    </xf>
    <xf numFmtId="20" fontId="21" fillId="3" borderId="0" xfId="0" applyFont="1" applyFill="1"/>
    <xf numFmtId="20" fontId="25" fillId="5" borderId="0" xfId="0" applyFont="1" applyFill="1"/>
    <xf numFmtId="20" fontId="0" fillId="0" borderId="0" xfId="0"/>
    <xf numFmtId="20" fontId="37" fillId="0" borderId="48" xfId="0" applyFont="1" applyBorder="1" applyProtection="1">
      <protection locked="0"/>
    </xf>
    <xf numFmtId="20" fontId="37" fillId="0" borderId="49" xfId="0" applyFont="1" applyBorder="1" applyProtection="1">
      <protection locked="0"/>
    </xf>
    <xf numFmtId="20" fontId="37" fillId="0" borderId="50" xfId="0" applyFont="1" applyBorder="1" applyProtection="1">
      <protection locked="0"/>
    </xf>
    <xf numFmtId="20" fontId="20" fillId="0" borderId="48" xfId="0" applyFont="1" applyBorder="1" applyAlignment="1">
      <alignment horizontal="center" vertical="center"/>
    </xf>
    <xf numFmtId="20" fontId="20" fillId="0" borderId="49" xfId="0" applyFont="1" applyBorder="1" applyAlignment="1">
      <alignment horizontal="center" vertical="center"/>
    </xf>
    <xf numFmtId="20" fontId="20" fillId="0" borderId="50" xfId="0" applyFont="1" applyBorder="1" applyAlignment="1">
      <alignment horizontal="center" vertical="center"/>
    </xf>
    <xf numFmtId="20" fontId="6" fillId="0" borderId="48" xfId="0" applyFont="1" applyBorder="1" applyAlignment="1">
      <alignment horizontal="center"/>
    </xf>
    <xf numFmtId="20" fontId="6" fillId="0" borderId="50" xfId="0" applyFont="1" applyBorder="1" applyAlignment="1">
      <alignment horizontal="center"/>
    </xf>
    <xf numFmtId="1" fontId="23" fillId="3" borderId="67" xfId="0" applyNumberFormat="1" applyFont="1" applyFill="1" applyBorder="1" applyAlignment="1" applyProtection="1">
      <alignment horizontal="center"/>
      <protection locked="0"/>
    </xf>
    <xf numFmtId="1" fontId="23" fillId="3" borderId="69" xfId="0" applyNumberFormat="1" applyFont="1" applyFill="1" applyBorder="1" applyAlignment="1" applyProtection="1">
      <alignment horizontal="center"/>
      <protection locked="0"/>
    </xf>
    <xf numFmtId="1" fontId="23" fillId="3" borderId="68" xfId="0" applyNumberFormat="1" applyFont="1" applyFill="1" applyBorder="1" applyAlignment="1" applyProtection="1">
      <alignment horizontal="center"/>
      <protection locked="0"/>
    </xf>
    <xf numFmtId="165" fontId="21" fillId="0" borderId="2"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20" fontId="37" fillId="0" borderId="88" xfId="0" applyFont="1" applyBorder="1" applyProtection="1">
      <protection locked="0"/>
    </xf>
    <xf numFmtId="20" fontId="37" fillId="0" borderId="89" xfId="0" applyFont="1" applyBorder="1" applyProtection="1">
      <protection locked="0"/>
    </xf>
    <xf numFmtId="20" fontId="37" fillId="0" borderId="90" xfId="0" applyFont="1" applyBorder="1" applyProtection="1">
      <protection locked="0"/>
    </xf>
    <xf numFmtId="20" fontId="63" fillId="3" borderId="40" xfId="0" applyFont="1" applyFill="1" applyBorder="1" applyAlignment="1">
      <alignment horizontal="center" vertical="center"/>
    </xf>
    <xf numFmtId="20" fontId="64" fillId="0" borderId="46" xfId="0" applyFont="1" applyBorder="1" applyAlignment="1">
      <alignment horizontal="center" vertical="center"/>
    </xf>
    <xf numFmtId="20" fontId="64" fillId="0" borderId="39" xfId="0" applyFont="1" applyBorder="1" applyAlignment="1">
      <alignment horizontal="center" vertical="center"/>
    </xf>
    <xf numFmtId="20" fontId="24" fillId="3" borderId="2" xfId="0" applyFont="1" applyFill="1" applyBorder="1" applyProtection="1">
      <protection locked="0"/>
    </xf>
    <xf numFmtId="14" fontId="24" fillId="3" borderId="2" xfId="0" applyNumberFormat="1" applyFont="1" applyFill="1" applyBorder="1" applyProtection="1">
      <protection locked="0"/>
    </xf>
    <xf numFmtId="20" fontId="24" fillId="3" borderId="47" xfId="0" applyFont="1" applyFill="1" applyBorder="1" applyProtection="1">
      <protection locked="0"/>
    </xf>
    <xf numFmtId="20" fontId="0" fillId="0" borderId="12" xfId="0" applyBorder="1" applyAlignment="1" applyProtection="1">
      <alignment horizontal="left" wrapText="1"/>
      <protection locked="0"/>
    </xf>
    <xf numFmtId="20" fontId="0" fillId="0" borderId="21" xfId="0" applyBorder="1" applyAlignment="1" applyProtection="1">
      <alignment horizontal="left" wrapText="1"/>
      <protection locked="0"/>
    </xf>
    <xf numFmtId="20" fontId="0" fillId="0" borderId="0" xfId="0" applyAlignment="1">
      <alignment horizontal="justify" vertical="top" wrapText="1"/>
    </xf>
    <xf numFmtId="20" fontId="11" fillId="3" borderId="16" xfId="0" applyFont="1" applyFill="1" applyBorder="1" applyAlignment="1">
      <alignment horizontal="left" vertical="top"/>
    </xf>
    <xf numFmtId="20" fontId="11" fillId="0" borderId="16" xfId="0" applyFont="1" applyBorder="1" applyAlignment="1">
      <alignment horizontal="left" vertical="top"/>
    </xf>
    <xf numFmtId="20" fontId="55" fillId="0" borderId="84" xfId="0" applyFont="1" applyBorder="1" applyAlignment="1">
      <alignment horizontal="center"/>
    </xf>
    <xf numFmtId="20" fontId="21" fillId="6" borderId="20" xfId="0" applyFont="1" applyFill="1" applyBorder="1"/>
    <xf numFmtId="20" fontId="22" fillId="0" borderId="16" xfId="0" applyFont="1" applyBorder="1"/>
    <xf numFmtId="20" fontId="0" fillId="0" borderId="16" xfId="0" applyBorder="1"/>
    <xf numFmtId="20" fontId="0" fillId="0" borderId="27" xfId="0" applyBorder="1"/>
    <xf numFmtId="20" fontId="0" fillId="0" borderId="12" xfId="0" applyBorder="1" applyProtection="1">
      <protection locked="0"/>
    </xf>
    <xf numFmtId="20" fontId="0" fillId="0" borderId="21" xfId="0" applyBorder="1" applyProtection="1">
      <protection locked="0"/>
    </xf>
    <xf numFmtId="20" fontId="63" fillId="3" borderId="39" xfId="0" applyFont="1" applyFill="1" applyBorder="1" applyAlignment="1">
      <alignment horizontal="center" vertical="center"/>
    </xf>
    <xf numFmtId="0" fontId="15" fillId="0" borderId="76" xfId="2" applyFont="1" applyBorder="1" applyAlignment="1">
      <alignment horizontal="center" vertical="center"/>
    </xf>
    <xf numFmtId="0" fontId="13" fillId="0" borderId="77" xfId="2" applyFont="1" applyBorder="1" applyAlignment="1">
      <alignment horizontal="center"/>
    </xf>
    <xf numFmtId="0" fontId="13" fillId="0" borderId="78" xfId="2" applyFont="1" applyBorder="1" applyAlignment="1">
      <alignment horizontal="center"/>
    </xf>
    <xf numFmtId="20" fontId="13" fillId="0" borderId="81" xfId="0" applyFont="1" applyBorder="1" applyAlignment="1">
      <alignment horizontal="center"/>
    </xf>
    <xf numFmtId="20" fontId="58" fillId="0" borderId="74" xfId="0" applyFont="1" applyBorder="1" applyAlignment="1">
      <alignment horizontal="center" vertical="top"/>
    </xf>
    <xf numFmtId="20" fontId="13" fillId="0" borderId="81" xfId="0" quotePrefix="1" applyFont="1" applyBorder="1" applyAlignment="1">
      <alignment horizontal="center"/>
    </xf>
    <xf numFmtId="20" fontId="13" fillId="12" borderId="77" xfId="0" applyFont="1" applyFill="1" applyBorder="1" applyAlignment="1">
      <alignment horizontal="center"/>
    </xf>
    <xf numFmtId="20" fontId="13" fillId="12" borderId="78" xfId="0" applyFont="1" applyFill="1" applyBorder="1" applyAlignment="1">
      <alignment horizontal="center"/>
    </xf>
    <xf numFmtId="20" fontId="13" fillId="0" borderId="82" xfId="0" applyFont="1" applyBorder="1" applyAlignment="1">
      <alignment horizontal="center"/>
    </xf>
    <xf numFmtId="1" fontId="13" fillId="0" borderId="82" xfId="0" applyNumberFormat="1" applyFont="1" applyBorder="1" applyAlignment="1">
      <alignment horizontal="center"/>
    </xf>
    <xf numFmtId="1" fontId="13" fillId="0" borderId="82" xfId="0" applyNumberFormat="1" applyFont="1" applyBorder="1" applyAlignment="1">
      <alignment horizontal="left" vertical="top"/>
    </xf>
    <xf numFmtId="167" fontId="13" fillId="0" borderId="82" xfId="0" applyNumberFormat="1" applyFont="1" applyBorder="1" applyAlignment="1">
      <alignment horizontal="center"/>
    </xf>
    <xf numFmtId="20" fontId="13" fillId="12" borderId="76" xfId="0" applyFont="1" applyFill="1" applyBorder="1" applyAlignment="1">
      <alignment horizontal="left"/>
    </xf>
    <xf numFmtId="20" fontId="13" fillId="12" borderId="77" xfId="0" applyFont="1" applyFill="1" applyBorder="1" applyAlignment="1">
      <alignment horizontal="left"/>
    </xf>
    <xf numFmtId="1" fontId="13" fillId="0" borderId="31" xfId="0" applyNumberFormat="1" applyFont="1" applyBorder="1" applyAlignment="1">
      <alignment horizontal="center"/>
    </xf>
    <xf numFmtId="167" fontId="13" fillId="0" borderId="31" xfId="0" applyNumberFormat="1" applyFont="1" applyBorder="1" applyAlignment="1">
      <alignment horizontal="center"/>
    </xf>
    <xf numFmtId="20" fontId="13" fillId="0" borderId="31" xfId="0" applyFont="1" applyBorder="1" applyAlignment="1">
      <alignment horizontal="center"/>
    </xf>
    <xf numFmtId="1" fontId="13" fillId="0" borderId="31" xfId="0" applyNumberFormat="1" applyFont="1" applyBorder="1" applyAlignment="1">
      <alignment horizontal="left" vertical="top"/>
    </xf>
    <xf numFmtId="1" fontId="13" fillId="0" borderId="83" xfId="0" applyNumberFormat="1" applyFont="1" applyBorder="1" applyAlignment="1">
      <alignment horizontal="center"/>
    </xf>
    <xf numFmtId="167" fontId="13" fillId="0" borderId="83" xfId="0" applyNumberFormat="1" applyFont="1" applyBorder="1" applyAlignment="1">
      <alignment horizontal="center"/>
    </xf>
    <xf numFmtId="20" fontId="15" fillId="0" borderId="80" xfId="0" applyFont="1" applyBorder="1" applyAlignment="1">
      <alignment horizontal="left" vertical="center" wrapText="1"/>
    </xf>
    <xf numFmtId="20" fontId="15" fillId="0" borderId="0" xfId="0" applyFont="1" applyAlignment="1">
      <alignment horizontal="left" vertical="center" wrapText="1"/>
    </xf>
    <xf numFmtId="20" fontId="15" fillId="0" borderId="79" xfId="0" applyFont="1" applyBorder="1" applyAlignment="1">
      <alignment horizontal="left" vertical="center" wrapText="1"/>
    </xf>
    <xf numFmtId="0" fontId="15" fillId="0" borderId="80" xfId="2" applyFont="1" applyBorder="1" applyAlignment="1">
      <alignment horizontal="left" vertical="top" wrapText="1"/>
    </xf>
    <xf numFmtId="0" fontId="15" fillId="0" borderId="0" xfId="2" applyFont="1" applyAlignment="1">
      <alignment horizontal="left" vertical="top" wrapText="1"/>
    </xf>
    <xf numFmtId="0" fontId="61" fillId="0" borderId="80" xfId="2" applyFont="1" applyBorder="1" applyAlignment="1">
      <alignment horizontal="left" vertical="top" wrapText="1"/>
    </xf>
    <xf numFmtId="0" fontId="61" fillId="0" borderId="0" xfId="2" applyFont="1" applyAlignment="1">
      <alignment horizontal="left" vertical="top" wrapText="1"/>
    </xf>
    <xf numFmtId="0" fontId="61" fillId="0" borderId="79" xfId="2" applyFont="1" applyBorder="1" applyAlignment="1">
      <alignment horizontal="left" vertical="top" wrapText="1"/>
    </xf>
    <xf numFmtId="20" fontId="13" fillId="0" borderId="83" xfId="0" applyFont="1" applyBorder="1" applyAlignment="1">
      <alignment horizontal="center"/>
    </xf>
    <xf numFmtId="1" fontId="13" fillId="0" borderId="83" xfId="0" applyNumberFormat="1" applyFont="1" applyBorder="1" applyAlignment="1">
      <alignment horizontal="left" vertical="top"/>
    </xf>
    <xf numFmtId="20" fontId="44" fillId="3" borderId="16" xfId="0" applyFont="1" applyFill="1" applyBorder="1" applyAlignment="1">
      <alignment horizontal="center" vertical="center"/>
    </xf>
    <xf numFmtId="20" fontId="0" fillId="0" borderId="2" xfId="0" applyBorder="1" applyAlignment="1">
      <alignment horizontal="center" vertical="center"/>
    </xf>
    <xf numFmtId="20" fontId="44" fillId="3" borderId="19" xfId="0" applyFont="1" applyFill="1" applyBorder="1" applyAlignment="1">
      <alignment horizontal="center"/>
    </xf>
    <xf numFmtId="20" fontId="0" fillId="0" borderId="7" xfId="0" applyBorder="1" applyAlignment="1">
      <alignment horizontal="center"/>
    </xf>
    <xf numFmtId="4" fontId="38" fillId="3" borderId="19" xfId="0" applyNumberFormat="1" applyFont="1" applyFill="1" applyBorder="1" applyAlignment="1" applyProtection="1">
      <alignment horizontal="right"/>
      <protection locked="0"/>
    </xf>
    <xf numFmtId="20" fontId="0" fillId="0" borderId="7" xfId="0" applyBorder="1" applyAlignment="1">
      <alignment horizontal="right"/>
    </xf>
    <xf numFmtId="4" fontId="38" fillId="3" borderId="19" xfId="0" applyNumberFormat="1" applyFont="1" applyFill="1" applyBorder="1"/>
    <xf numFmtId="20" fontId="0" fillId="0" borderId="7" xfId="0" applyBorder="1"/>
    <xf numFmtId="18" fontId="48" fillId="0" borderId="12" xfId="0" applyNumberFormat="1" applyFont="1" applyBorder="1" applyAlignment="1" applyProtection="1">
      <alignment horizontal="center"/>
      <protection locked="0"/>
    </xf>
    <xf numFmtId="18" fontId="48" fillId="0" borderId="21" xfId="0" applyNumberFormat="1" applyFont="1" applyBorder="1" applyAlignment="1" applyProtection="1">
      <alignment horizontal="center"/>
      <protection locked="0"/>
    </xf>
    <xf numFmtId="169" fontId="52" fillId="0" borderId="12" xfId="0" applyNumberFormat="1" applyFont="1" applyBorder="1" applyAlignment="1" applyProtection="1">
      <alignment horizontal="center"/>
      <protection locked="0"/>
    </xf>
    <xf numFmtId="169" fontId="52" fillId="0" borderId="21" xfId="0" applyNumberFormat="1" applyFont="1" applyBorder="1" applyAlignment="1" applyProtection="1">
      <alignment horizontal="center"/>
      <protection locked="0"/>
    </xf>
    <xf numFmtId="20" fontId="45" fillId="3" borderId="51" xfId="0" applyFont="1" applyFill="1" applyBorder="1" applyAlignment="1" applyProtection="1">
      <alignment horizontal="left" wrapText="1"/>
      <protection locked="0"/>
    </xf>
    <xf numFmtId="20" fontId="45" fillId="3" borderId="52" xfId="0" applyFont="1" applyFill="1" applyBorder="1" applyAlignment="1" applyProtection="1">
      <alignment horizontal="left" wrapText="1"/>
      <protection locked="0"/>
    </xf>
    <xf numFmtId="20" fontId="45" fillId="3" borderId="15" xfId="0" applyFont="1" applyFill="1" applyBorder="1" applyAlignment="1" applyProtection="1">
      <alignment horizontal="left" wrapText="1"/>
      <protection locked="0"/>
    </xf>
    <xf numFmtId="20" fontId="0" fillId="0" borderId="27" xfId="0" applyBorder="1" applyAlignment="1">
      <alignment horizontal="center" vertical="center"/>
    </xf>
    <xf numFmtId="20" fontId="0" fillId="0" borderId="11" xfId="0" applyBorder="1" applyAlignment="1">
      <alignment horizontal="center" vertical="center"/>
    </xf>
    <xf numFmtId="20" fontId="44" fillId="3" borderId="7" xfId="0" applyFont="1" applyFill="1" applyBorder="1" applyAlignment="1">
      <alignment horizontal="center"/>
    </xf>
    <xf numFmtId="164" fontId="44" fillId="3" borderId="20" xfId="0" applyNumberFormat="1" applyFont="1" applyFill="1" applyBorder="1"/>
    <xf numFmtId="20" fontId="48" fillId="0" borderId="16" xfId="0" applyFont="1" applyBorder="1"/>
    <xf numFmtId="20" fontId="0" fillId="0" borderId="8" xfId="0" applyBorder="1"/>
    <xf numFmtId="20" fontId="0" fillId="0" borderId="2" xfId="0" applyBorder="1"/>
    <xf numFmtId="20" fontId="0" fillId="0" borderId="21" xfId="0" applyBorder="1" applyAlignment="1">
      <alignment horizontal="center"/>
    </xf>
    <xf numFmtId="20" fontId="21" fillId="0" borderId="10" xfId="0" applyFont="1" applyBorder="1"/>
    <xf numFmtId="20" fontId="34" fillId="0" borderId="12" xfId="0" applyFont="1" applyBorder="1"/>
    <xf numFmtId="169" fontId="48" fillId="0" borderId="12" xfId="0" applyNumberFormat="1" applyFont="1" applyBorder="1" applyAlignment="1" applyProtection="1">
      <alignment horizontal="center"/>
      <protection locked="0"/>
    </xf>
    <xf numFmtId="169" fontId="22" fillId="0" borderId="21" xfId="0" applyNumberFormat="1" applyFont="1" applyBorder="1" applyAlignment="1" applyProtection="1">
      <alignment horizontal="center"/>
      <protection locked="0"/>
    </xf>
    <xf numFmtId="170" fontId="46" fillId="0" borderId="16" xfId="0" applyNumberFormat="1" applyFont="1" applyBorder="1" applyAlignment="1" applyProtection="1">
      <alignment horizontal="center" vertical="center"/>
      <protection locked="0"/>
    </xf>
    <xf numFmtId="170" fontId="0" fillId="0" borderId="2" xfId="0" applyNumberFormat="1" applyBorder="1" applyAlignment="1">
      <alignment horizontal="center" vertical="center"/>
    </xf>
    <xf numFmtId="20" fontId="38" fillId="3" borderId="10" xfId="0" applyFont="1" applyFill="1" applyBorder="1" applyAlignment="1" applyProtection="1">
      <alignment horizontal="right" wrapText="1"/>
      <protection locked="0"/>
    </xf>
    <xf numFmtId="20" fontId="38" fillId="3" borderId="12" xfId="0" applyFont="1" applyFill="1" applyBorder="1" applyAlignment="1" applyProtection="1">
      <alignment horizontal="right" wrapText="1"/>
      <protection locked="0"/>
    </xf>
    <xf numFmtId="20" fontId="38" fillId="3" borderId="10" xfId="0" applyFont="1" applyFill="1" applyBorder="1" applyAlignment="1" applyProtection="1">
      <alignment horizontal="right"/>
      <protection locked="0"/>
    </xf>
    <xf numFmtId="20" fontId="38" fillId="8" borderId="18" xfId="0" applyFont="1" applyFill="1" applyBorder="1"/>
    <xf numFmtId="1" fontId="46" fillId="3" borderId="16" xfId="0" applyNumberFormat="1" applyFont="1" applyFill="1" applyBorder="1" applyAlignment="1" applyProtection="1">
      <alignment horizontal="center" vertical="center"/>
      <protection locked="0"/>
    </xf>
    <xf numFmtId="20" fontId="53" fillId="3" borderId="0" xfId="0" applyFont="1" applyFill="1" applyAlignment="1">
      <alignment horizontal="center"/>
    </xf>
    <xf numFmtId="20" fontId="30" fillId="0" borderId="0" xfId="0" applyFont="1"/>
    <xf numFmtId="20" fontId="46" fillId="7" borderId="53" xfId="0" applyFont="1" applyFill="1" applyBorder="1" applyAlignment="1">
      <alignment horizontal="center"/>
    </xf>
    <xf numFmtId="20" fontId="46" fillId="0" borderId="55" xfId="0" applyFont="1" applyBorder="1" applyAlignment="1">
      <alignment horizontal="center"/>
    </xf>
    <xf numFmtId="20" fontId="46" fillId="0" borderId="54" xfId="0" applyFont="1" applyBorder="1" applyAlignment="1">
      <alignment horizontal="center"/>
    </xf>
    <xf numFmtId="20" fontId="46" fillId="7" borderId="55" xfId="0" applyFont="1" applyFill="1" applyBorder="1" applyAlignment="1">
      <alignment horizontal="center"/>
    </xf>
    <xf numFmtId="20" fontId="46" fillId="7" borderId="54" xfId="0" applyFont="1" applyFill="1" applyBorder="1" applyAlignment="1">
      <alignment horizontal="center"/>
    </xf>
    <xf numFmtId="20" fontId="54" fillId="3" borderId="0" xfId="0" applyFont="1" applyFill="1" applyAlignment="1">
      <alignment horizontal="center"/>
    </xf>
    <xf numFmtId="20" fontId="46" fillId="7" borderId="25" xfId="0" applyFont="1" applyFill="1" applyBorder="1" applyAlignment="1">
      <alignment horizontal="center" vertical="center"/>
    </xf>
    <xf numFmtId="20" fontId="46" fillId="0" borderId="56" xfId="0" applyFont="1" applyBorder="1" applyAlignment="1">
      <alignment horizontal="center" vertical="center"/>
    </xf>
    <xf numFmtId="20" fontId="46" fillId="0" borderId="57" xfId="0" applyFont="1" applyBorder="1" applyAlignment="1">
      <alignment horizontal="center" vertical="center"/>
    </xf>
    <xf numFmtId="20" fontId="0" fillId="0" borderId="8" xfId="0" applyBorder="1" applyAlignment="1">
      <alignment vertical="center"/>
    </xf>
    <xf numFmtId="20" fontId="0" fillId="0" borderId="2" xfId="0" applyBorder="1" applyAlignment="1">
      <alignment vertical="center"/>
    </xf>
    <xf numFmtId="20" fontId="0" fillId="0" borderId="11" xfId="0" applyBorder="1" applyAlignment="1">
      <alignment vertical="center"/>
    </xf>
    <xf numFmtId="20" fontId="46" fillId="3" borderId="0" xfId="0" applyFont="1" applyFill="1" applyAlignment="1">
      <alignment horizontal="center"/>
    </xf>
    <xf numFmtId="164" fontId="44" fillId="3" borderId="0" xfId="0" applyNumberFormat="1" applyFont="1" applyFill="1"/>
    <xf numFmtId="20" fontId="48" fillId="0" borderId="0" xfId="0" applyFont="1"/>
    <xf numFmtId="49" fontId="46" fillId="3" borderId="58" xfId="0" applyNumberFormat="1" applyFont="1" applyFill="1" applyBorder="1" applyAlignment="1">
      <alignment horizontal="left"/>
    </xf>
    <xf numFmtId="20" fontId="0" fillId="0" borderId="58" xfId="0" applyBorder="1" applyAlignment="1">
      <alignment horizontal="left"/>
    </xf>
    <xf numFmtId="169" fontId="46" fillId="3" borderId="58" xfId="0" applyNumberFormat="1" applyFont="1" applyFill="1" applyBorder="1" applyAlignment="1" applyProtection="1">
      <alignment horizontal="left"/>
      <protection locked="0"/>
    </xf>
    <xf numFmtId="169" fontId="0" fillId="0" borderId="58" xfId="0" applyNumberFormat="1" applyBorder="1" applyAlignment="1">
      <alignment horizontal="left"/>
    </xf>
    <xf numFmtId="49" fontId="38" fillId="0" borderId="58" xfId="0" applyNumberFormat="1" applyFont="1" applyBorder="1"/>
    <xf numFmtId="20" fontId="43" fillId="8" borderId="10" xfId="0" applyFont="1" applyFill="1" applyBorder="1"/>
    <xf numFmtId="20" fontId="43" fillId="8" borderId="12" xfId="0" applyFont="1" applyFill="1" applyBorder="1"/>
    <xf numFmtId="20" fontId="43" fillId="8" borderId="21" xfId="0" applyFont="1" applyFill="1" applyBorder="1"/>
    <xf numFmtId="20" fontId="43" fillId="8" borderId="27" xfId="0" applyFont="1" applyFill="1" applyBorder="1"/>
    <xf numFmtId="164" fontId="44" fillId="3" borderId="16" xfId="0" applyNumberFormat="1" applyFont="1" applyFill="1" applyBorder="1"/>
    <xf numFmtId="169" fontId="52" fillId="0" borderId="55" xfId="0" applyNumberFormat="1" applyFont="1" applyBorder="1" applyAlignment="1" applyProtection="1">
      <alignment horizontal="center"/>
      <protection locked="0"/>
    </xf>
    <xf numFmtId="169" fontId="52" fillId="0" borderId="54" xfId="0" applyNumberFormat="1" applyFont="1" applyBorder="1" applyAlignment="1" applyProtection="1">
      <alignment horizontal="center"/>
      <protection locked="0"/>
    </xf>
    <xf numFmtId="20" fontId="7" fillId="0" borderId="12" xfId="0" applyFont="1" applyBorder="1" applyAlignment="1">
      <alignment horizontal="right"/>
    </xf>
    <xf numFmtId="20" fontId="21" fillId="3" borderId="0" xfId="0" applyFont="1" applyFill="1" applyAlignment="1">
      <alignment vertical="center" wrapText="1"/>
    </xf>
    <xf numFmtId="20" fontId="22" fillId="0" borderId="0" xfId="0" applyFont="1" applyAlignment="1">
      <alignment wrapText="1"/>
    </xf>
    <xf numFmtId="20" fontId="43" fillId="8" borderId="20" xfId="0" applyFont="1" applyFill="1" applyBorder="1"/>
    <xf numFmtId="20" fontId="39" fillId="8" borderId="16" xfId="0" applyFont="1" applyFill="1" applyBorder="1"/>
    <xf numFmtId="20" fontId="39" fillId="8" borderId="27" xfId="0" applyFont="1" applyFill="1" applyBorder="1"/>
    <xf numFmtId="20" fontId="39" fillId="8" borderId="8" xfId="0" applyFont="1" applyFill="1" applyBorder="1"/>
    <xf numFmtId="20" fontId="39" fillId="8" borderId="2" xfId="0" applyFont="1" applyFill="1" applyBorder="1"/>
    <xf numFmtId="20" fontId="39" fillId="8" borderId="28" xfId="0" applyFont="1" applyFill="1" applyBorder="1"/>
    <xf numFmtId="169" fontId="48" fillId="0" borderId="55" xfId="0" applyNumberFormat="1" applyFont="1" applyBorder="1" applyAlignment="1" applyProtection="1">
      <alignment horizontal="center"/>
      <protection locked="0"/>
    </xf>
    <xf numFmtId="169" fontId="48" fillId="0" borderId="54" xfId="0" applyNumberFormat="1" applyFont="1" applyBorder="1" applyAlignment="1" applyProtection="1">
      <alignment horizontal="center"/>
      <protection locked="0"/>
    </xf>
    <xf numFmtId="0" fontId="38" fillId="0" borderId="18" xfId="0" applyNumberFormat="1" applyFont="1" applyBorder="1" applyAlignment="1" applyProtection="1">
      <alignment horizontal="left" wrapText="1"/>
      <protection locked="0"/>
    </xf>
    <xf numFmtId="20" fontId="0" fillId="0" borderId="7" xfId="0" applyBorder="1" applyAlignment="1">
      <alignment horizontal="left" wrapText="1"/>
    </xf>
    <xf numFmtId="20" fontId="32" fillId="3" borderId="0" xfId="0" applyFont="1" applyFill="1"/>
    <xf numFmtId="167" fontId="50" fillId="5" borderId="0" xfId="0" applyNumberFormat="1" applyFont="1" applyFill="1"/>
    <xf numFmtId="20" fontId="28" fillId="0" borderId="0" xfId="0" applyFont="1" applyAlignment="1">
      <alignment horizontal="left"/>
    </xf>
    <xf numFmtId="20" fontId="24" fillId="0" borderId="0" xfId="0" applyFont="1"/>
    <xf numFmtId="20" fontId="28" fillId="3" borderId="0" xfId="0" applyFont="1" applyFill="1" applyAlignment="1">
      <alignment horizontal="left"/>
    </xf>
    <xf numFmtId="20" fontId="31" fillId="3" borderId="0" xfId="0" applyFont="1" applyFill="1"/>
    <xf numFmtId="20" fontId="28" fillId="3" borderId="0" xfId="0" applyFont="1" applyFill="1" applyAlignment="1">
      <alignment horizontal="left" vertical="top" wrapText="1"/>
    </xf>
    <xf numFmtId="20" fontId="24" fillId="0" borderId="0" xfId="0" applyFont="1" applyAlignment="1">
      <alignment horizontal="left" vertical="top" wrapText="1"/>
    </xf>
    <xf numFmtId="164" fontId="28" fillId="3" borderId="0" xfId="0" applyNumberFormat="1" applyFont="1" applyFill="1" applyAlignment="1">
      <alignment horizontal="left"/>
    </xf>
    <xf numFmtId="20" fontId="51" fillId="3" borderId="0" xfId="0" applyFont="1" applyFill="1" applyAlignment="1">
      <alignment horizontal="left"/>
    </xf>
    <xf numFmtId="20" fontId="51" fillId="0" borderId="0" xfId="0" applyFont="1" applyAlignment="1">
      <alignment horizontal="left"/>
    </xf>
    <xf numFmtId="20" fontId="44" fillId="0" borderId="53" xfId="0" applyFont="1" applyBorder="1" applyAlignment="1">
      <alignment horizontal="center"/>
    </xf>
    <xf numFmtId="20" fontId="44" fillId="0" borderId="54" xfId="0" applyFont="1" applyBorder="1" applyAlignment="1">
      <alignment horizontal="center"/>
    </xf>
    <xf numFmtId="20" fontId="21" fillId="11" borderId="10" xfId="0" applyFont="1" applyFill="1" applyBorder="1" applyAlignment="1">
      <alignment horizontal="center"/>
    </xf>
    <xf numFmtId="20" fontId="21" fillId="11" borderId="12" xfId="0" applyFont="1" applyFill="1" applyBorder="1" applyAlignment="1">
      <alignment horizontal="center"/>
    </xf>
    <xf numFmtId="20" fontId="21" fillId="11" borderId="21" xfId="0" applyFont="1" applyFill="1" applyBorder="1" applyAlignment="1">
      <alignment horizontal="center"/>
    </xf>
    <xf numFmtId="20" fontId="21" fillId="3" borderId="53" xfId="0" applyFont="1" applyFill="1" applyBorder="1" applyAlignment="1">
      <alignment horizontal="center"/>
    </xf>
    <xf numFmtId="20" fontId="21" fillId="3" borderId="55" xfId="0" applyFont="1" applyFill="1" applyBorder="1" applyAlignment="1">
      <alignment horizontal="center"/>
    </xf>
    <xf numFmtId="20" fontId="21" fillId="3" borderId="54" xfId="0" applyFont="1" applyFill="1" applyBorder="1" applyAlignment="1">
      <alignment horizontal="center"/>
    </xf>
    <xf numFmtId="20" fontId="43" fillId="7" borderId="53" xfId="0" applyFont="1" applyFill="1" applyBorder="1"/>
    <xf numFmtId="20" fontId="43" fillId="7" borderId="54" xfId="0" applyFont="1" applyFill="1" applyBorder="1"/>
    <xf numFmtId="20" fontId="23" fillId="3" borderId="20" xfId="0" applyFont="1" applyFill="1" applyBorder="1" applyAlignment="1">
      <alignment vertical="center" wrapText="1"/>
    </xf>
    <xf numFmtId="20" fontId="23" fillId="3" borderId="16" xfId="0" applyFont="1" applyFill="1" applyBorder="1" applyAlignment="1">
      <alignment vertical="center" wrapText="1"/>
    </xf>
    <xf numFmtId="20" fontId="23" fillId="3" borderId="27" xfId="0" applyFont="1" applyFill="1" applyBorder="1" applyAlignment="1">
      <alignment vertical="center" wrapText="1"/>
    </xf>
    <xf numFmtId="20" fontId="23" fillId="3" borderId="22" xfId="0" applyFont="1" applyFill="1" applyBorder="1" applyAlignment="1">
      <alignment vertical="center" wrapText="1"/>
    </xf>
    <xf numFmtId="20" fontId="23" fillId="3" borderId="0" xfId="0" applyFont="1" applyFill="1" applyAlignment="1">
      <alignment vertical="center" wrapText="1"/>
    </xf>
    <xf numFmtId="20" fontId="23" fillId="3" borderId="28" xfId="0" applyFont="1" applyFill="1" applyBorder="1" applyAlignment="1">
      <alignment vertical="center" wrapText="1"/>
    </xf>
    <xf numFmtId="20" fontId="23" fillId="3" borderId="23" xfId="0" applyFont="1" applyFill="1" applyBorder="1" applyAlignment="1">
      <alignment vertical="center" wrapText="1"/>
    </xf>
    <xf numFmtId="20" fontId="23" fillId="3" borderId="61" xfId="0" applyFont="1" applyFill="1" applyBorder="1" applyAlignment="1">
      <alignment vertical="center" wrapText="1"/>
    </xf>
    <xf numFmtId="20" fontId="23" fillId="3" borderId="30" xfId="0" applyFont="1" applyFill="1" applyBorder="1" applyAlignment="1">
      <alignment vertical="center" wrapText="1"/>
    </xf>
    <xf numFmtId="20" fontId="21" fillId="11" borderId="10" xfId="0" applyFont="1" applyFill="1" applyBorder="1" applyAlignment="1">
      <alignment horizontal="left"/>
    </xf>
    <xf numFmtId="20" fontId="21" fillId="11" borderId="12" xfId="0" applyFont="1" applyFill="1" applyBorder="1" applyAlignment="1">
      <alignment horizontal="left"/>
    </xf>
    <xf numFmtId="20" fontId="21" fillId="11" borderId="21" xfId="0" applyFont="1" applyFill="1" applyBorder="1" applyAlignment="1">
      <alignment horizontal="left"/>
    </xf>
    <xf numFmtId="20" fontId="21" fillId="3" borderId="62" xfId="0" applyFont="1" applyFill="1" applyBorder="1" applyAlignment="1">
      <alignment horizontal="center"/>
    </xf>
    <xf numFmtId="20" fontId="21" fillId="3" borderId="60" xfId="0" applyFont="1" applyFill="1" applyBorder="1" applyAlignment="1">
      <alignment horizontal="center"/>
    </xf>
    <xf numFmtId="169" fontId="46" fillId="3" borderId="59" xfId="0" applyNumberFormat="1" applyFont="1" applyFill="1" applyBorder="1" applyAlignment="1" applyProtection="1">
      <alignment horizontal="left"/>
      <protection locked="0"/>
    </xf>
    <xf numFmtId="20" fontId="0" fillId="11" borderId="12" xfId="0" applyFill="1" applyBorder="1" applyAlignment="1">
      <alignment horizontal="left"/>
    </xf>
    <xf numFmtId="20" fontId="0" fillId="11" borderId="21" xfId="0" applyFill="1" applyBorder="1" applyAlignment="1">
      <alignment horizontal="left"/>
    </xf>
    <xf numFmtId="20" fontId="0" fillId="11" borderId="12" xfId="0" applyFill="1" applyBorder="1"/>
    <xf numFmtId="20" fontId="0" fillId="11" borderId="21" xfId="0" applyFill="1" applyBorder="1"/>
    <xf numFmtId="20" fontId="24" fillId="0" borderId="16" xfId="0" applyFont="1" applyBorder="1" applyAlignment="1">
      <alignment vertical="center" wrapText="1"/>
    </xf>
    <xf numFmtId="20" fontId="24" fillId="0" borderId="27" xfId="0" applyFont="1" applyBorder="1" applyAlignment="1">
      <alignment vertical="center" wrapText="1"/>
    </xf>
    <xf numFmtId="20" fontId="24" fillId="0" borderId="22" xfId="0" applyFont="1" applyBorder="1" applyAlignment="1">
      <alignment vertical="center" wrapText="1"/>
    </xf>
    <xf numFmtId="20" fontId="24" fillId="0" borderId="0" xfId="0" applyFont="1" applyAlignment="1">
      <alignment vertical="center" wrapText="1"/>
    </xf>
    <xf numFmtId="20" fontId="24" fillId="0" borderId="28" xfId="0" applyFont="1" applyBorder="1" applyAlignment="1">
      <alignment vertical="center" wrapText="1"/>
    </xf>
    <xf numFmtId="20" fontId="24" fillId="0" borderId="23" xfId="0" applyFont="1" applyBorder="1" applyAlignment="1">
      <alignment vertical="center" wrapText="1"/>
    </xf>
    <xf numFmtId="20" fontId="24" fillId="0" borderId="61" xfId="0" applyFont="1" applyBorder="1" applyAlignment="1">
      <alignment vertical="center" wrapText="1"/>
    </xf>
    <xf numFmtId="20" fontId="24" fillId="0" borderId="30" xfId="0" applyFont="1" applyBorder="1" applyAlignment="1">
      <alignment vertical="center" wrapText="1"/>
    </xf>
    <xf numFmtId="20" fontId="22" fillId="0" borderId="55" xfId="0" applyFont="1" applyBorder="1" applyAlignment="1">
      <alignment horizontal="center"/>
    </xf>
    <xf numFmtId="20" fontId="22" fillId="0" borderId="54" xfId="0" applyFont="1" applyBorder="1" applyAlignment="1">
      <alignment horizontal="center"/>
    </xf>
    <xf numFmtId="20" fontId="0" fillId="0" borderId="55" xfId="0" applyBorder="1" applyAlignment="1">
      <alignment horizontal="center"/>
    </xf>
    <xf numFmtId="20" fontId="0" fillId="0" borderId="62" xfId="0" applyBorder="1" applyAlignment="1">
      <alignment horizontal="center"/>
    </xf>
    <xf numFmtId="169" fontId="46" fillId="3" borderId="63" xfId="0" applyNumberFormat="1" applyFont="1" applyFill="1" applyBorder="1" applyAlignment="1" applyProtection="1">
      <alignment horizontal="left"/>
      <protection locked="0"/>
    </xf>
    <xf numFmtId="20" fontId="0" fillId="0" borderId="63" xfId="0" applyBorder="1"/>
  </cellXfs>
  <cellStyles count="3">
    <cellStyle name="Currency" xfId="1" builtinId="4"/>
    <cellStyle name="Normal" xfId="0" builtinId="0"/>
    <cellStyle name="Normal 2" xfId="2" xr:uid="{5DF7A26F-2E73-473B-A745-F5D8156B387A}"/>
  </cellStyles>
  <dxfs count="8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3</xdr:col>
      <xdr:colOff>552450</xdr:colOff>
      <xdr:row>4</xdr:row>
      <xdr:rowOff>0</xdr:rowOff>
    </xdr:to>
    <xdr:pic>
      <xdr:nvPicPr>
        <xdr:cNvPr id="1065" name="Picture 3">
          <a:extLst>
            <a:ext uri="{FF2B5EF4-FFF2-40B4-BE49-F238E27FC236}">
              <a16:creationId xmlns:a16="http://schemas.microsoft.com/office/drawing/2014/main" id="{347A970B-70DC-68D5-C0A9-06C6152B6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27336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53"/>
  <sheetViews>
    <sheetView showGridLines="0" topLeftCell="A4" zoomScale="55" zoomScaleNormal="55" workbookViewId="0">
      <selection activeCell="C31" sqref="C31:D31"/>
    </sheetView>
  </sheetViews>
  <sheetFormatPr defaultColWidth="8.85546875" defaultRowHeight="12.75" x14ac:dyDescent="0.2"/>
  <cols>
    <col min="1" max="1" width="7" style="3" customWidth="1"/>
    <col min="2" max="2" width="22.5703125" style="3" customWidth="1"/>
    <col min="3" max="3" width="6.5703125" style="3" customWidth="1"/>
    <col min="4" max="4" width="35.42578125" style="3" customWidth="1"/>
    <col min="5" max="5" width="9.7109375" style="3" customWidth="1"/>
    <col min="6" max="6" width="18.7109375" style="3" customWidth="1"/>
    <col min="7" max="7" width="9" style="3" customWidth="1"/>
    <col min="8" max="8" width="13.5703125" style="3" customWidth="1"/>
    <col min="9" max="9" width="11" style="3" customWidth="1"/>
    <col min="10" max="10" width="22.28515625" style="3" customWidth="1"/>
    <col min="11" max="11" width="26.85546875" style="3" customWidth="1"/>
    <col min="12" max="12" width="10.85546875" style="3" customWidth="1"/>
    <col min="13" max="13" width="12.5703125" style="3" customWidth="1"/>
    <col min="14" max="16384" width="8.85546875" style="3"/>
  </cols>
  <sheetData>
    <row r="1" spans="1:13" ht="22.5" customHeight="1" x14ac:dyDescent="0.3">
      <c r="A1" s="6"/>
      <c r="D1" s="278" t="s">
        <v>1</v>
      </c>
      <c r="E1" s="279"/>
      <c r="F1" s="279"/>
      <c r="G1" s="279"/>
      <c r="H1" s="279"/>
      <c r="I1" s="279"/>
      <c r="J1" s="279"/>
      <c r="K1" s="279"/>
      <c r="L1" s="279"/>
      <c r="M1" s="279"/>
    </row>
    <row r="2" spans="1:13" ht="18.75" customHeight="1" x14ac:dyDescent="0.2">
      <c r="A2" s="6"/>
      <c r="D2" s="280" t="s">
        <v>2</v>
      </c>
      <c r="E2" s="281"/>
      <c r="F2" s="281"/>
      <c r="G2" s="281"/>
      <c r="H2" s="281"/>
      <c r="I2" s="281"/>
      <c r="J2" s="281"/>
      <c r="K2" s="281"/>
      <c r="L2" s="281"/>
      <c r="M2" s="9"/>
    </row>
    <row r="3" spans="1:13" ht="18" customHeight="1" x14ac:dyDescent="0.2">
      <c r="B3" s="1"/>
      <c r="C3" s="1"/>
      <c r="D3" s="290" t="s">
        <v>3</v>
      </c>
      <c r="E3" s="291"/>
      <c r="F3" s="291"/>
      <c r="G3" s="291"/>
      <c r="H3" s="291"/>
      <c r="I3" s="291"/>
      <c r="J3" s="188"/>
      <c r="K3" s="188"/>
      <c r="L3" s="8"/>
      <c r="M3" s="8"/>
    </row>
    <row r="4" spans="1:13" ht="18" customHeight="1" x14ac:dyDescent="0.2">
      <c r="B4" s="1"/>
      <c r="C4" s="1"/>
      <c r="D4" s="187"/>
      <c r="E4" s="188"/>
      <c r="F4" s="188"/>
      <c r="G4" s="188"/>
      <c r="H4" s="188"/>
      <c r="I4" s="188"/>
      <c r="J4" s="188"/>
      <c r="K4" s="188"/>
      <c r="L4" s="8"/>
      <c r="M4" s="8"/>
    </row>
    <row r="5" spans="1:13" ht="11.25" customHeight="1" thickBot="1" x14ac:dyDescent="0.25">
      <c r="B5" s="1"/>
      <c r="C5" s="1"/>
      <c r="D5" s="10"/>
      <c r="E5" s="9"/>
      <c r="F5" s="288" t="s">
        <v>4</v>
      </c>
      <c r="G5" s="289"/>
      <c r="H5" s="289"/>
      <c r="I5" s="289"/>
      <c r="J5" s="289"/>
      <c r="K5" s="289"/>
      <c r="L5" s="289"/>
      <c r="M5" s="289"/>
    </row>
    <row r="6" spans="1:13" s="11" customFormat="1" ht="21" thickBot="1" x14ac:dyDescent="0.25">
      <c r="A6" s="29"/>
      <c r="B6" s="19" t="s">
        <v>5</v>
      </c>
      <c r="C6" s="7"/>
      <c r="F6" s="289"/>
      <c r="G6" s="289"/>
      <c r="H6" s="289"/>
      <c r="I6" s="289"/>
      <c r="J6" s="289"/>
      <c r="K6" s="289"/>
      <c r="L6" s="289"/>
      <c r="M6" s="289"/>
    </row>
    <row r="7" spans="1:13" ht="9" customHeight="1" thickBot="1" x14ac:dyDescent="0.25">
      <c r="A7" s="6"/>
      <c r="B7" s="6"/>
      <c r="C7" s="6"/>
      <c r="D7" s="17"/>
      <c r="E7" s="20"/>
      <c r="F7" s="289"/>
      <c r="G7" s="289"/>
      <c r="H7" s="289"/>
      <c r="I7" s="289"/>
      <c r="J7" s="289"/>
      <c r="K7" s="289"/>
      <c r="L7" s="289"/>
      <c r="M7" s="289"/>
    </row>
    <row r="8" spans="1:13" ht="28.5" customHeight="1" thickBot="1" x14ac:dyDescent="0.35">
      <c r="A8" s="30"/>
      <c r="B8" s="295" t="s">
        <v>6</v>
      </c>
      <c r="C8" s="296"/>
      <c r="D8" s="297"/>
      <c r="E8" s="297"/>
      <c r="F8" s="289"/>
      <c r="G8" s="289"/>
      <c r="H8" s="289"/>
      <c r="I8" s="289"/>
      <c r="J8" s="289"/>
      <c r="K8" s="289"/>
      <c r="L8" s="289"/>
      <c r="M8" s="289"/>
    </row>
    <row r="9" spans="1:13" x14ac:dyDescent="0.2">
      <c r="A9" s="6"/>
      <c r="B9" s="6"/>
      <c r="C9" s="6"/>
      <c r="D9" s="17"/>
      <c r="E9" s="20"/>
      <c r="F9" s="289"/>
      <c r="G9" s="289"/>
      <c r="H9" s="289"/>
      <c r="I9" s="289"/>
      <c r="J9" s="289"/>
      <c r="K9" s="289"/>
      <c r="L9" s="289"/>
      <c r="M9" s="289"/>
    </row>
    <row r="10" spans="1:13" ht="28.5" customHeight="1" x14ac:dyDescent="0.3">
      <c r="A10" s="176"/>
      <c r="B10" s="19"/>
      <c r="C10" s="6"/>
      <c r="D10" s="17"/>
      <c r="E10" s="20"/>
      <c r="F10" s="289"/>
      <c r="G10" s="289"/>
      <c r="H10" s="289"/>
      <c r="I10" s="289"/>
      <c r="J10" s="289"/>
      <c r="K10" s="289"/>
      <c r="L10" s="289"/>
      <c r="M10" s="289"/>
    </row>
    <row r="11" spans="1:13" ht="21" thickBot="1" x14ac:dyDescent="0.35">
      <c r="A11" s="154"/>
      <c r="B11" s="19"/>
      <c r="C11" s="6"/>
      <c r="D11" s="17"/>
      <c r="E11" s="20"/>
      <c r="F11" s="150"/>
      <c r="G11" s="150"/>
      <c r="H11" s="150"/>
      <c r="I11" s="150"/>
      <c r="J11" s="150"/>
      <c r="K11" s="150"/>
      <c r="L11" s="150"/>
      <c r="M11" s="150"/>
    </row>
    <row r="12" spans="1:13" ht="37.5" customHeight="1" thickBot="1" x14ac:dyDescent="0.25">
      <c r="A12" s="173" t="s">
        <v>7</v>
      </c>
      <c r="B12" s="174"/>
      <c r="C12" s="178" t="s">
        <v>8</v>
      </c>
      <c r="D12" s="175"/>
      <c r="E12" s="238" t="s">
        <v>9</v>
      </c>
      <c r="F12" s="239"/>
      <c r="G12" s="301"/>
      <c r="H12" s="302"/>
      <c r="I12" s="302"/>
      <c r="J12" s="302"/>
      <c r="K12" s="302"/>
      <c r="L12" s="302"/>
      <c r="M12" s="303"/>
    </row>
    <row r="13" spans="1:13" ht="30" customHeight="1" thickBot="1" x14ac:dyDescent="0.35">
      <c r="A13" s="240"/>
      <c r="B13" s="241"/>
      <c r="C13" s="304"/>
      <c r="D13" s="305"/>
      <c r="E13" s="292" t="s">
        <v>10</v>
      </c>
      <c r="F13" s="293"/>
      <c r="G13" s="294"/>
      <c r="H13" s="298"/>
      <c r="I13" s="299"/>
      <c r="J13" s="299"/>
      <c r="K13" s="299"/>
      <c r="L13" s="299"/>
      <c r="M13" s="300"/>
    </row>
    <row r="14" spans="1:13" ht="30" customHeight="1" x14ac:dyDescent="0.3">
      <c r="A14" s="252" t="s">
        <v>11</v>
      </c>
      <c r="B14" s="253"/>
      <c r="C14" s="253"/>
      <c r="D14" s="254"/>
      <c r="E14" s="255" t="s">
        <v>12</v>
      </c>
      <c r="F14" s="256"/>
      <c r="G14" s="262"/>
      <c r="H14" s="263"/>
      <c r="I14" s="263"/>
      <c r="J14" s="263"/>
      <c r="K14" s="263"/>
      <c r="L14" s="263"/>
      <c r="M14" s="264"/>
    </row>
    <row r="15" spans="1:13" ht="30" customHeight="1" x14ac:dyDescent="0.3">
      <c r="A15" s="265"/>
      <c r="B15" s="266"/>
      <c r="C15" s="266"/>
      <c r="D15" s="267"/>
      <c r="E15" s="255" t="s">
        <v>13</v>
      </c>
      <c r="F15" s="258"/>
      <c r="G15" s="258"/>
      <c r="H15" s="258"/>
      <c r="I15" s="330"/>
      <c r="J15" s="330"/>
      <c r="K15" s="330"/>
      <c r="L15" s="330"/>
      <c r="M15" s="331"/>
    </row>
    <row r="16" spans="1:13" ht="30" customHeight="1" x14ac:dyDescent="0.25">
      <c r="A16" s="255" t="s">
        <v>14</v>
      </c>
      <c r="B16" s="256"/>
      <c r="C16" s="256"/>
      <c r="D16" s="257"/>
      <c r="E16" s="255" t="s">
        <v>15</v>
      </c>
      <c r="F16" s="258"/>
      <c r="G16" s="258"/>
      <c r="H16" s="258"/>
      <c r="I16" s="258"/>
      <c r="J16" s="258"/>
      <c r="K16" s="258"/>
      <c r="L16" s="258"/>
      <c r="M16" s="259"/>
    </row>
    <row r="17" spans="1:13" ht="30" customHeight="1" x14ac:dyDescent="0.3">
      <c r="A17" s="265"/>
      <c r="B17" s="266"/>
      <c r="C17" s="266"/>
      <c r="D17" s="267"/>
      <c r="E17" s="18" t="s">
        <v>16</v>
      </c>
      <c r="F17" s="274"/>
      <c r="G17" s="274"/>
      <c r="H17" s="18" t="s">
        <v>17</v>
      </c>
      <c r="I17" s="274"/>
      <c r="J17" s="274"/>
      <c r="K17" s="274"/>
      <c r="L17" s="320"/>
      <c r="M17" s="321"/>
    </row>
    <row r="18" spans="1:13" ht="30" customHeight="1" x14ac:dyDescent="0.25">
      <c r="A18" s="255" t="s">
        <v>18</v>
      </c>
      <c r="B18" s="258"/>
      <c r="C18" s="258"/>
      <c r="D18" s="259"/>
      <c r="E18" s="326" t="s">
        <v>19</v>
      </c>
      <c r="F18" s="327"/>
      <c r="G18" s="327"/>
      <c r="H18" s="328"/>
      <c r="I18" s="328"/>
      <c r="J18" s="328"/>
      <c r="K18" s="328"/>
      <c r="L18" s="328"/>
      <c r="M18" s="329"/>
    </row>
    <row r="19" spans="1:13" ht="30" customHeight="1" x14ac:dyDescent="0.3">
      <c r="A19" s="311"/>
      <c r="B19" s="312"/>
      <c r="C19" s="312"/>
      <c r="D19" s="313"/>
      <c r="E19" s="18" t="s">
        <v>20</v>
      </c>
      <c r="F19" s="309" t="s">
        <v>0</v>
      </c>
      <c r="G19" s="309"/>
      <c r="H19" s="18" t="s">
        <v>21</v>
      </c>
      <c r="I19" s="309" t="s">
        <v>0</v>
      </c>
      <c r="J19" s="309"/>
      <c r="K19" s="309"/>
      <c r="L19" s="309"/>
      <c r="M19" s="310"/>
    </row>
    <row r="20" spans="1:13" ht="12" customHeight="1" x14ac:dyDescent="0.3">
      <c r="A20" s="32"/>
      <c r="B20" s="172"/>
      <c r="C20" s="39"/>
      <c r="D20" s="39"/>
      <c r="E20" s="39"/>
      <c r="F20" s="39"/>
      <c r="G20" s="39"/>
      <c r="H20" s="39"/>
      <c r="I20" s="39"/>
      <c r="J20" s="39"/>
      <c r="K20" s="39"/>
      <c r="L20" s="39"/>
      <c r="M20" s="39"/>
    </row>
    <row r="21" spans="1:13" ht="72" customHeight="1" thickBot="1" x14ac:dyDescent="0.25">
      <c r="A21" s="282" t="s">
        <v>22</v>
      </c>
      <c r="B21" s="322"/>
      <c r="C21" s="322"/>
      <c r="D21" s="322"/>
      <c r="E21" s="31"/>
      <c r="F21" s="282" t="s">
        <v>23</v>
      </c>
      <c r="G21" s="283"/>
      <c r="H21" s="283"/>
      <c r="I21" s="283"/>
      <c r="J21" s="283"/>
      <c r="K21" s="283"/>
      <c r="L21" s="283"/>
      <c r="M21" s="283"/>
    </row>
    <row r="22" spans="1:13" ht="36" customHeight="1" thickBot="1" x14ac:dyDescent="0.35">
      <c r="A22" s="317"/>
      <c r="B22" s="317"/>
      <c r="C22" s="317"/>
      <c r="D22" s="21"/>
      <c r="E22" s="6"/>
      <c r="F22" s="317"/>
      <c r="G22" s="317"/>
      <c r="H22" s="317"/>
      <c r="I22" s="318"/>
      <c r="J22" s="318"/>
      <c r="K22" s="318"/>
      <c r="L22" s="319"/>
      <c r="M22" s="152"/>
    </row>
    <row r="23" spans="1:13" s="13" customFormat="1" ht="15" customHeight="1" x14ac:dyDescent="0.2">
      <c r="A23" s="323" t="s">
        <v>24</v>
      </c>
      <c r="B23" s="324"/>
      <c r="C23" s="12"/>
      <c r="D23" s="22" t="s">
        <v>25</v>
      </c>
      <c r="E23" s="12"/>
      <c r="F23" s="23" t="s">
        <v>26</v>
      </c>
      <c r="G23" s="12"/>
      <c r="H23" s="12"/>
      <c r="L23" s="22" t="s">
        <v>25</v>
      </c>
      <c r="M23" s="153" t="s">
        <v>27</v>
      </c>
    </row>
    <row r="24" spans="1:13" ht="9.75" customHeight="1" x14ac:dyDescent="0.2">
      <c r="A24" s="14"/>
      <c r="B24" s="8"/>
      <c r="C24" s="8"/>
      <c r="D24" s="8"/>
      <c r="E24" s="8"/>
      <c r="F24" s="8"/>
      <c r="G24" s="8"/>
      <c r="H24" s="8"/>
      <c r="I24" s="8"/>
      <c r="J24" s="8"/>
      <c r="K24" s="8"/>
      <c r="L24" s="6"/>
      <c r="M24" s="6"/>
    </row>
    <row r="25" spans="1:13" ht="33" customHeight="1" thickBot="1" x14ac:dyDescent="0.3">
      <c r="A25" s="325" t="s">
        <v>123</v>
      </c>
      <c r="B25" s="325"/>
      <c r="C25" s="325"/>
      <c r="D25" s="325"/>
      <c r="E25" s="325"/>
      <c r="F25" s="325"/>
      <c r="G25" s="325"/>
      <c r="H25" s="325"/>
      <c r="I25" s="325"/>
      <c r="J25" s="228"/>
      <c r="K25" s="229" t="s">
        <v>140</v>
      </c>
      <c r="L25" s="200"/>
      <c r="M25" s="151"/>
    </row>
    <row r="26" spans="1:13" ht="24" customHeight="1" thickTop="1" thickBot="1" x14ac:dyDescent="0.25">
      <c r="A26" s="234"/>
      <c r="B26" s="235" t="s">
        <v>144</v>
      </c>
      <c r="C26" s="314" t="s">
        <v>28</v>
      </c>
      <c r="D26" s="316"/>
      <c r="E26" s="314" t="s">
        <v>143</v>
      </c>
      <c r="F26" s="332"/>
      <c r="G26" s="314" t="s">
        <v>29</v>
      </c>
      <c r="H26" s="315"/>
      <c r="I26" s="316"/>
      <c r="J26" s="236" t="s">
        <v>134</v>
      </c>
      <c r="K26" s="237" t="s">
        <v>145</v>
      </c>
      <c r="L26" s="284" t="s">
        <v>138</v>
      </c>
      <c r="M26" s="285"/>
    </row>
    <row r="27" spans="1:13" ht="24" customHeight="1" thickTop="1" x14ac:dyDescent="0.3">
      <c r="A27" s="28" t="s">
        <v>30</v>
      </c>
      <c r="B27" s="24" t="s">
        <v>31</v>
      </c>
      <c r="C27" s="260">
        <f>'Page 5 - Daily Travel Detail'!J48</f>
        <v>0</v>
      </c>
      <c r="D27" s="261"/>
      <c r="E27" s="248">
        <v>52714000</v>
      </c>
      <c r="F27" s="249"/>
      <c r="G27" s="268"/>
      <c r="H27" s="269"/>
      <c r="I27" s="270"/>
      <c r="J27" s="198"/>
      <c r="K27" s="230"/>
      <c r="L27" s="286"/>
      <c r="M27" s="287"/>
    </row>
    <row r="28" spans="1:13" ht="24" customHeight="1" x14ac:dyDescent="0.3">
      <c r="A28" s="26" t="s">
        <v>30</v>
      </c>
      <c r="B28" s="25" t="s">
        <v>32</v>
      </c>
      <c r="C28" s="250">
        <f>'Page 5 - Daily Travel Detail'!J49</f>
        <v>0</v>
      </c>
      <c r="D28" s="251"/>
      <c r="E28" s="248">
        <v>52711000</v>
      </c>
      <c r="F28" s="249" t="s">
        <v>33</v>
      </c>
      <c r="G28" s="271"/>
      <c r="H28" s="272"/>
      <c r="I28" s="273"/>
      <c r="J28" s="196"/>
      <c r="K28" s="231"/>
      <c r="L28" s="248"/>
      <c r="M28" s="249"/>
    </row>
    <row r="29" spans="1:13" ht="24" customHeight="1" x14ac:dyDescent="0.3">
      <c r="A29" s="26" t="s">
        <v>30</v>
      </c>
      <c r="B29" s="25" t="s">
        <v>34</v>
      </c>
      <c r="C29" s="250">
        <f>'Page 5 - Daily Travel Detail'!J50</f>
        <v>0</v>
      </c>
      <c r="D29" s="251"/>
      <c r="E29" s="248">
        <v>52714000</v>
      </c>
      <c r="F29" s="249"/>
      <c r="G29" s="271"/>
      <c r="H29" s="272"/>
      <c r="I29" s="273"/>
      <c r="J29" s="196"/>
      <c r="K29" s="231"/>
      <c r="L29" s="248"/>
      <c r="M29" s="249"/>
    </row>
    <row r="30" spans="1:13" ht="24" customHeight="1" x14ac:dyDescent="0.3">
      <c r="A30" s="26" t="s">
        <v>30</v>
      </c>
      <c r="B30" s="25" t="s">
        <v>35</v>
      </c>
      <c r="C30" s="250">
        <f>'Page 1 - Daily Travel Detail'!M9+'Page 1 - Daily Travel Detail'!M16+'Page 1 - Daily Travel Detail'!M23+'Page 1 - Daily Travel Detail'!M30+'Page 1 - Daily Travel Detail'!M37+'Page 2 - Daily Travel Detail'!M37+'Page 2 - Daily Travel Detail'!M13+'Page 2 - Daily Travel Detail'!M20+'Page 2 - Daily Travel Detail'!M27+'Page 2 - Daily Travel Detail'!M34+'Page 2 - Daily Travel Detail'!M41+'Page 3 - Daily Travel Detail'!M13+'Page 3 - Daily Travel Detail'!M20+'Page 3 - Daily Travel Detail'!M27+'Page 3 - Daily Travel Detail'!M34+'Page 3 - Daily Travel Detail'!M41+'Page 4 - Daily Travel Detail'!M13+'Page 4 - Daily Travel Detail'!M20+'Page 4 - Daily Travel Detail'!M27+'Page 4 - Daily Travel Detail'!M34+'Page 4 - Daily Travel Detail'!M41+'Page 5 - Daily Travel Detail'!M13+'Page 5 - Daily Travel Detail'!M20+'Page 5 - Daily Travel Detail'!M27+'Page 5 - Daily Travel Detail'!M34+'Page 5 - Daily Travel Detail'!M41</f>
        <v>0</v>
      </c>
      <c r="D30" s="251"/>
      <c r="E30" s="248" t="s">
        <v>36</v>
      </c>
      <c r="F30" s="249"/>
      <c r="G30" s="271"/>
      <c r="H30" s="272"/>
      <c r="I30" s="273"/>
      <c r="J30" s="196"/>
      <c r="K30" s="231"/>
      <c r="L30" s="248"/>
      <c r="M30" s="249"/>
    </row>
    <row r="31" spans="1:13" ht="24" customHeight="1" x14ac:dyDescent="0.3">
      <c r="A31" s="26" t="s">
        <v>30</v>
      </c>
      <c r="B31" s="25" t="s">
        <v>37</v>
      </c>
      <c r="C31" s="250">
        <f>'Page 1 - Daily Travel Detail'!M10+'Page 1 - Daily Travel Detail'!M17+'Page 1 - Daily Travel Detail'!M24+'Page 1 - Daily Travel Detail'!M31+'Page 1 - Daily Travel Detail'!M38+'Page 2 - Daily Travel Detail'!M14+'Page 2 - Daily Travel Detail'!M21+'Page 2 - Daily Travel Detail'!M28+'Page 2 - Daily Travel Detail'!M35+'Page 2 - Daily Travel Detail'!M42+'Page 3 - Daily Travel Detail'!M14+'Page 3 - Daily Travel Detail'!M21+'Page 3 - Daily Travel Detail'!M28+'Page 3 - Daily Travel Detail'!M35+'Page 3 - Daily Travel Detail'!M42</f>
        <v>0</v>
      </c>
      <c r="D31" s="251"/>
      <c r="E31" s="248" t="s">
        <v>36</v>
      </c>
      <c r="F31" s="249"/>
      <c r="G31" s="271"/>
      <c r="H31" s="272"/>
      <c r="I31" s="273"/>
      <c r="J31" s="196"/>
      <c r="K31" s="231"/>
      <c r="L31" s="248"/>
      <c r="M31" s="249"/>
    </row>
    <row r="32" spans="1:13" ht="24" customHeight="1" x14ac:dyDescent="0.3">
      <c r="A32" s="26" t="s">
        <v>30</v>
      </c>
      <c r="B32" s="25" t="s">
        <v>38</v>
      </c>
      <c r="C32" s="250">
        <f>'Page 1 - Daily Travel Detail'!M11+'Page 1 - Daily Travel Detail'!M18+'Page 1 - Daily Travel Detail'!M25+'Page 1 - Daily Travel Detail'!M32+'Page 1 - Daily Travel Detail'!M39+'Page 2 - Daily Travel Detail'!M15+'Page 2 - Daily Travel Detail'!M22+'Page 2 - Daily Travel Detail'!M29+'Page 2 - Daily Travel Detail'!M36+'Page 2 - Daily Travel Detail'!M43+'Page 3 - Daily Travel Detail'!M15+'Page 3 - Daily Travel Detail'!M22+'Page 3 - Daily Travel Detail'!M29+'Page 3 - Daily Travel Detail'!M36+'Page 3 - Daily Travel Detail'!M43+'Page 4 - Daily Travel Detail'!M15+'Page 4 - Daily Travel Detail'!M22+'Page 4 - Daily Travel Detail'!M29+'Page 4 - Daily Travel Detail'!M36+'Page 4 - Daily Travel Detail'!M43+'Page 5 - Daily Travel Detail'!M15+'Page 5 - Daily Travel Detail'!M22+'Page 5 - Daily Travel Detail'!M29+'Page 5 - Daily Travel Detail'!M36+'Page 5 - Daily Travel Detail'!M43</f>
        <v>0</v>
      </c>
      <c r="D32" s="251"/>
      <c r="E32" s="248" t="s">
        <v>36</v>
      </c>
      <c r="F32" s="249"/>
      <c r="G32" s="271"/>
      <c r="H32" s="272"/>
      <c r="I32" s="273"/>
      <c r="J32" s="196"/>
      <c r="K32" s="231"/>
      <c r="L32" s="248"/>
      <c r="M32" s="249"/>
    </row>
    <row r="33" spans="1:13" ht="24" customHeight="1" x14ac:dyDescent="0.3">
      <c r="A33" s="26" t="s">
        <v>30</v>
      </c>
      <c r="B33" s="25" t="s">
        <v>39</v>
      </c>
      <c r="C33" s="250">
        <f>'Page 5 - Daily Travel Detail'!M49</f>
        <v>0</v>
      </c>
      <c r="D33" s="251"/>
      <c r="E33" s="248" t="s">
        <v>40</v>
      </c>
      <c r="F33" s="249"/>
      <c r="G33" s="271"/>
      <c r="H33" s="272"/>
      <c r="I33" s="273"/>
      <c r="J33" s="196"/>
      <c r="K33" s="231"/>
      <c r="L33" s="248"/>
      <c r="M33" s="249"/>
    </row>
    <row r="34" spans="1:13" ht="24" customHeight="1" thickBot="1" x14ac:dyDescent="0.35">
      <c r="A34" s="27" t="s">
        <v>30</v>
      </c>
      <c r="B34" s="25" t="s">
        <v>41</v>
      </c>
      <c r="C34" s="250">
        <f>'Page 5 - Daily Travel Detail'!P48</f>
        <v>0</v>
      </c>
      <c r="D34" s="251"/>
      <c r="E34" s="248" t="s">
        <v>42</v>
      </c>
      <c r="F34" s="249"/>
      <c r="G34" s="271"/>
      <c r="H34" s="272"/>
      <c r="I34" s="273"/>
      <c r="J34" s="196"/>
      <c r="K34" s="231"/>
      <c r="L34" s="248"/>
      <c r="M34" s="249"/>
    </row>
    <row r="35" spans="1:13" ht="24" customHeight="1" thickTop="1" x14ac:dyDescent="0.3">
      <c r="A35" s="26" t="s">
        <v>43</v>
      </c>
      <c r="B35" s="24" t="s">
        <v>31</v>
      </c>
      <c r="C35" s="250">
        <f>'Page 5 - Daily Travel Detail'!K48</f>
        <v>0</v>
      </c>
      <c r="D35" s="251"/>
      <c r="E35" s="248">
        <v>52171500</v>
      </c>
      <c r="F35" s="249"/>
      <c r="G35" s="271"/>
      <c r="H35" s="272"/>
      <c r="I35" s="273"/>
      <c r="J35" s="196"/>
      <c r="K35" s="231"/>
      <c r="L35" s="248"/>
      <c r="M35" s="249"/>
    </row>
    <row r="36" spans="1:13" ht="24" customHeight="1" x14ac:dyDescent="0.3">
      <c r="A36" s="26" t="s">
        <v>43</v>
      </c>
      <c r="B36" s="25" t="s">
        <v>32</v>
      </c>
      <c r="C36" s="250">
        <f>'Page 5 - Daily Travel Detail'!K49</f>
        <v>0</v>
      </c>
      <c r="D36" s="251"/>
      <c r="E36" s="248" t="s">
        <v>44</v>
      </c>
      <c r="F36" s="249"/>
      <c r="G36" s="271"/>
      <c r="H36" s="272"/>
      <c r="I36" s="273"/>
      <c r="J36" s="196"/>
      <c r="K36" s="231"/>
      <c r="L36" s="248"/>
      <c r="M36" s="249"/>
    </row>
    <row r="37" spans="1:13" ht="24" customHeight="1" x14ac:dyDescent="0.3">
      <c r="A37" s="26" t="s">
        <v>43</v>
      </c>
      <c r="B37" s="25" t="s">
        <v>35</v>
      </c>
      <c r="C37" s="250">
        <f>'Page 1 - Daily Travel Detail'!N9+'Page 1 - Daily Travel Detail'!N16+'Page 1 - Daily Travel Detail'!N23+'Page 1 - Daily Travel Detail'!N30+'Page 1 - Daily Travel Detail'!N37+'Page 2 - Daily Travel Detail'!N13+'Page 2 - Daily Travel Detail'!N20+'Page 2 - Daily Travel Detail'!N27+'Page 2 - Daily Travel Detail'!N34+'Page 2 - Daily Travel Detail'!N41+'Page 3 - Daily Travel Detail'!N13+'Page 3 - Daily Travel Detail'!N20+'Page 3 - Daily Travel Detail'!N27+'Page 3 - Daily Travel Detail'!N34+'Page 3 - Daily Travel Detail'!N41+'Page 4 - Daily Travel Detail'!N13+'Page 4 - Daily Travel Detail'!N20+'Page 4 - Daily Travel Detail'!N27+'Page 4 - Daily Travel Detail'!N34+'Page 4 - Daily Travel Detail'!N41+'Page 5 - Daily Travel Detail'!N13+'Page 5 - Daily Travel Detail'!N20+'Page 5 - Daily Travel Detail'!N27+'Page 5 - Daily Travel Detail'!N34+'Page 5 - Daily Travel Detail'!N41</f>
        <v>0</v>
      </c>
      <c r="D37" s="251"/>
      <c r="E37" s="248">
        <v>52725000</v>
      </c>
      <c r="F37" s="249"/>
      <c r="G37" s="271"/>
      <c r="H37" s="272"/>
      <c r="I37" s="273"/>
      <c r="J37" s="196"/>
      <c r="K37" s="231"/>
      <c r="L37" s="248"/>
      <c r="M37" s="249"/>
    </row>
    <row r="38" spans="1:13" ht="24" customHeight="1" x14ac:dyDescent="0.3">
      <c r="A38" s="26" t="s">
        <v>43</v>
      </c>
      <c r="B38" s="25" t="s">
        <v>37</v>
      </c>
      <c r="C38" s="250">
        <f>'Page 1 - Daily Travel Detail'!N10+'Page 1 - Daily Travel Detail'!N17+'Page 1 - Daily Travel Detail'!N24+'Page 1 - Daily Travel Detail'!N31+'Page 1 - Daily Travel Detail'!N38+'Page 2 - Daily Travel Detail'!N14+'Page 2 - Daily Travel Detail'!N21+'Page 2 - Daily Travel Detail'!N28+'Page 2 - Daily Travel Detail'!N35+'Page 2 - Daily Travel Detail'!N42+'Page 3 - Daily Travel Detail'!N14+'Page 3 - Daily Travel Detail'!N21+'Page 3 - Daily Travel Detail'!N28+'Page 3 - Daily Travel Detail'!N35+'Page 3 - Daily Travel Detail'!N42+'Page 4 - Daily Travel Detail'!N14+'Page 4 - Daily Travel Detail'!N21+'Page 4 - Daily Travel Detail'!N28+'Page 4 - Daily Travel Detail'!N34+'Page 4 - Daily Travel Detail'!N42+'Page 5 - Daily Travel Detail'!N14+'Page 5 - Daily Travel Detail'!N21+'Page 5 - Daily Travel Detail'!N28+'Page 5 - Daily Travel Detail'!N35+'Page 5 - Daily Travel Detail'!N42</f>
        <v>0</v>
      </c>
      <c r="D38" s="251"/>
      <c r="E38" s="248">
        <v>52725000</v>
      </c>
      <c r="F38" s="249"/>
      <c r="G38" s="275"/>
      <c r="H38" s="276"/>
      <c r="I38" s="277"/>
      <c r="J38" s="197"/>
      <c r="K38" s="232"/>
      <c r="L38" s="248"/>
      <c r="M38" s="249"/>
    </row>
    <row r="39" spans="1:13" ht="24" customHeight="1" thickBot="1" x14ac:dyDescent="0.35">
      <c r="A39" s="27" t="s">
        <v>43</v>
      </c>
      <c r="B39" s="25" t="s">
        <v>38</v>
      </c>
      <c r="C39" s="250">
        <f>'Page 1 - Daily Travel Detail'!N11+'Page 1 - Daily Travel Detail'!N18+'Page 1 - Daily Travel Detail'!N25+'Page 1 - Daily Travel Detail'!N32+'Page 1 - Daily Travel Detail'!N39+'Page 2 - Daily Travel Detail'!N15+'Page 2 - Daily Travel Detail'!N22+'Page 2 - Daily Travel Detail'!N29+'Page 2 - Daily Travel Detail'!N36+'Page 2 - Daily Travel Detail'!N43+'Page 3 - Daily Travel Detail'!N15+'Page 3 - Daily Travel Detail'!N22+'Page 3 - Daily Travel Detail'!N29+'Page 3 - Daily Travel Detail'!N36+'Page 3 - Daily Travel Detail'!N43+'Page 4 - Daily Travel Detail'!N15+'Page 4 - Daily Travel Detail'!N22+'Page 4 - Daily Travel Detail'!N29+'Page 4 - Daily Travel Detail'!N36+'Page 4 - Daily Travel Detail'!N43+'Page 5 - Daily Travel Detail'!N15+'Page 5 - Daily Travel Detail'!N22+'Page 5 - Daily Travel Detail'!N29+'Page 5 - Daily Travel Detail'!N36+'Page 5 - Daily Travel Detail'!N43</f>
        <v>0</v>
      </c>
      <c r="D39" s="251"/>
      <c r="E39" s="248">
        <v>52725000</v>
      </c>
      <c r="F39" s="249"/>
      <c r="G39" s="275"/>
      <c r="H39" s="276"/>
      <c r="I39" s="277"/>
      <c r="J39" s="197"/>
      <c r="K39" s="232"/>
      <c r="L39" s="248"/>
      <c r="M39" s="249"/>
    </row>
    <row r="40" spans="1:13" ht="21.75" thickTop="1" thickBot="1" x14ac:dyDescent="0.35">
      <c r="A40" s="179" t="s">
        <v>43</v>
      </c>
      <c r="B40" s="180" t="s">
        <v>39</v>
      </c>
      <c r="C40" s="244">
        <f>'Page 5 - Daily Travel Detail'!N49</f>
        <v>0</v>
      </c>
      <c r="D40" s="245"/>
      <c r="E40" s="246">
        <v>52722000</v>
      </c>
      <c r="F40" s="247"/>
      <c r="G40" s="306"/>
      <c r="H40" s="307"/>
      <c r="I40" s="308"/>
      <c r="J40" s="199"/>
      <c r="K40" s="233"/>
      <c r="L40" s="246"/>
      <c r="M40" s="247"/>
    </row>
    <row r="41" spans="1:13" s="6" customFormat="1" ht="17.25" customHeight="1" thickBot="1" x14ac:dyDescent="0.3">
      <c r="C41" s="242">
        <f>SUM(C27:D39)</f>
        <v>0</v>
      </c>
      <c r="D41" s="243"/>
    </row>
    <row r="42" spans="1:13" s="6" customFormat="1" x14ac:dyDescent="0.2"/>
    <row r="43" spans="1:13" s="6" customFormat="1" x14ac:dyDescent="0.2"/>
    <row r="44" spans="1:13" s="6" customFormat="1" x14ac:dyDescent="0.2"/>
    <row r="45" spans="1:13" s="6" customFormat="1" x14ac:dyDescent="0.2"/>
    <row r="46" spans="1:13" s="6" customFormat="1" x14ac:dyDescent="0.2"/>
    <row r="47" spans="1:13" s="6" customFormat="1" x14ac:dyDescent="0.2"/>
    <row r="48" spans="1:13" s="6" customFormat="1" x14ac:dyDescent="0.2"/>
    <row r="49" spans="1:13" s="6" customFormat="1" x14ac:dyDescent="0.2"/>
    <row r="50" spans="1:13" s="6" customFormat="1" x14ac:dyDescent="0.2"/>
    <row r="51" spans="1:13" s="6" customFormat="1" x14ac:dyDescent="0.2"/>
    <row r="52" spans="1:13" ht="12" customHeight="1" x14ac:dyDescent="0.2">
      <c r="B52" s="6"/>
      <c r="C52" s="6"/>
      <c r="D52" s="6"/>
      <c r="E52" s="6"/>
      <c r="F52" s="6"/>
      <c r="G52" s="6"/>
      <c r="H52" s="6"/>
      <c r="I52" s="6"/>
      <c r="J52" s="6"/>
      <c r="K52" s="6"/>
      <c r="L52" s="6"/>
    </row>
    <row r="53" spans="1:13" s="6" customFormat="1" ht="15" customHeight="1" x14ac:dyDescent="0.2">
      <c r="A53" s="6" t="s">
        <v>45</v>
      </c>
      <c r="M53" s="149" t="s">
        <v>46</v>
      </c>
    </row>
  </sheetData>
  <mergeCells count="95">
    <mergeCell ref="G38:I38"/>
    <mergeCell ref="C26:D26"/>
    <mergeCell ref="E26:F26"/>
    <mergeCell ref="E27:F27"/>
    <mergeCell ref="E28:F28"/>
    <mergeCell ref="E29:F29"/>
    <mergeCell ref="C33:D33"/>
    <mergeCell ref="G34:I34"/>
    <mergeCell ref="I17:M17"/>
    <mergeCell ref="E15:H15"/>
    <mergeCell ref="A21:D21"/>
    <mergeCell ref="A23:B23"/>
    <mergeCell ref="A25:I25"/>
    <mergeCell ref="E18:M18"/>
    <mergeCell ref="I15:M15"/>
    <mergeCell ref="G40:I40"/>
    <mergeCell ref="I19:M19"/>
    <mergeCell ref="A19:D19"/>
    <mergeCell ref="F19:G19"/>
    <mergeCell ref="G26:I26"/>
    <mergeCell ref="A22:C22"/>
    <mergeCell ref="F22:H22"/>
    <mergeCell ref="I22:L22"/>
    <mergeCell ref="L28:M28"/>
    <mergeCell ref="L35:M35"/>
    <mergeCell ref="L40:M40"/>
    <mergeCell ref="L36:M36"/>
    <mergeCell ref="E30:F30"/>
    <mergeCell ref="C36:D36"/>
    <mergeCell ref="G32:I32"/>
    <mergeCell ref="C31:D31"/>
    <mergeCell ref="D1:M1"/>
    <mergeCell ref="D2:L2"/>
    <mergeCell ref="G35:I35"/>
    <mergeCell ref="G33:I33"/>
    <mergeCell ref="F21:M21"/>
    <mergeCell ref="L26:M26"/>
    <mergeCell ref="L27:M27"/>
    <mergeCell ref="F5:M10"/>
    <mergeCell ref="A17:D17"/>
    <mergeCell ref="D3:I3"/>
    <mergeCell ref="E13:G13"/>
    <mergeCell ref="E14:F14"/>
    <mergeCell ref="B8:E8"/>
    <mergeCell ref="H13:M13"/>
    <mergeCell ref="G12:M12"/>
    <mergeCell ref="C13:D13"/>
    <mergeCell ref="L39:M39"/>
    <mergeCell ref="C28:D28"/>
    <mergeCell ref="G29:I29"/>
    <mergeCell ref="L29:M29"/>
    <mergeCell ref="G30:I30"/>
    <mergeCell ref="L30:M30"/>
    <mergeCell ref="G31:I31"/>
    <mergeCell ref="E39:F39"/>
    <mergeCell ref="C39:D39"/>
    <mergeCell ref="C37:D37"/>
    <mergeCell ref="C38:D38"/>
    <mergeCell ref="G36:I36"/>
    <mergeCell ref="G39:I39"/>
    <mergeCell ref="L37:M37"/>
    <mergeCell ref="L38:M38"/>
    <mergeCell ref="G37:I37"/>
    <mergeCell ref="L34:M34"/>
    <mergeCell ref="C29:D29"/>
    <mergeCell ref="A14:D14"/>
    <mergeCell ref="A16:D16"/>
    <mergeCell ref="A18:D18"/>
    <mergeCell ref="L31:M31"/>
    <mergeCell ref="C27:D27"/>
    <mergeCell ref="C30:D30"/>
    <mergeCell ref="L32:M32"/>
    <mergeCell ref="L33:M33"/>
    <mergeCell ref="G14:M14"/>
    <mergeCell ref="A15:D15"/>
    <mergeCell ref="G27:I27"/>
    <mergeCell ref="G28:I28"/>
    <mergeCell ref="E16:M16"/>
    <mergeCell ref="F17:G17"/>
    <mergeCell ref="E12:F12"/>
    <mergeCell ref="A13:B13"/>
    <mergeCell ref="C41:D41"/>
    <mergeCell ref="C40:D40"/>
    <mergeCell ref="E40:F40"/>
    <mergeCell ref="E31:F31"/>
    <mergeCell ref="E32:F32"/>
    <mergeCell ref="E33:F33"/>
    <mergeCell ref="E34:F34"/>
    <mergeCell ref="C34:D34"/>
    <mergeCell ref="E35:F35"/>
    <mergeCell ref="E36:F36"/>
    <mergeCell ref="E37:F37"/>
    <mergeCell ref="E38:F38"/>
    <mergeCell ref="C35:D35"/>
    <mergeCell ref="C32:D32"/>
  </mergeCells>
  <phoneticPr fontId="0" type="noConversion"/>
  <dataValidations disablePrompts="1" xWindow="137" yWindow="305" count="1">
    <dataValidation type="list" allowBlank="1" showInputMessage="1" showErrorMessage="1" sqref="H13:M13" xr:uid="{00000000-0002-0000-0100-000000000000}">
      <formula1>Divisions</formula1>
    </dataValidation>
  </dataValidations>
  <printOptions horizontalCentered="1" verticalCentered="1"/>
  <pageMargins left="0" right="0" top="0" bottom="0" header="0" footer="0"/>
  <pageSetup scale="57" orientation="portrait" r:id="rId1"/>
  <headerFooter alignWithMargins="0"/>
  <drawing r:id="rId2"/>
  <extLst>
    <ext xmlns:x14="http://schemas.microsoft.com/office/spreadsheetml/2009/9/main" uri="{CCE6A557-97BC-4b89-ADB6-D9C93CAAB3DF}">
      <x14:dataValidations xmlns:xm="http://schemas.microsoft.com/office/excel/2006/main" disablePrompts="1" xWindow="137" yWindow="305" count="1">
        <x14:dataValidation type="list" allowBlank="1" showInputMessage="1" showErrorMessage="1" xr:uid="{9B98BE58-3792-4A23-9E44-97C03874271F}">
          <x14:formula1>
            <xm:f>PCARD!$A$44:$A$45</xm:f>
          </x14:formula1>
          <xm:sqref>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D5C8-E76A-41C4-92D2-3CEC81121833}">
  <sheetPr>
    <pageSetUpPr fitToPage="1"/>
  </sheetPr>
  <dimension ref="A1:U47"/>
  <sheetViews>
    <sheetView tabSelected="1" zoomScale="85" zoomScaleNormal="85" workbookViewId="0">
      <selection activeCell="F11" sqref="F11:G11"/>
    </sheetView>
  </sheetViews>
  <sheetFormatPr defaultColWidth="9.140625" defaultRowHeight="12" x14ac:dyDescent="0.2"/>
  <cols>
    <col min="1" max="1" width="10.85546875" style="221" customWidth="1"/>
    <col min="2" max="2" width="24.7109375" style="205" customWidth="1"/>
    <col min="3" max="3" width="14.7109375" style="205" customWidth="1"/>
    <col min="4" max="4" width="4.7109375" style="205" customWidth="1"/>
    <col min="5" max="5" width="24.42578125" style="205" customWidth="1"/>
    <col min="6" max="6" width="19.85546875" style="205" customWidth="1"/>
    <col min="7" max="7" width="21.140625" style="205" customWidth="1"/>
    <col min="8" max="8" width="16.85546875" style="205" customWidth="1"/>
    <col min="9" max="9" width="15.7109375" style="205" customWidth="1"/>
    <col min="10" max="10" width="8.28515625" style="205" customWidth="1"/>
    <col min="11" max="11" width="13.42578125" style="205" customWidth="1"/>
    <col min="12" max="12" width="23.5703125" style="205" customWidth="1"/>
    <col min="13" max="13" width="11" style="205" customWidth="1"/>
    <col min="14" max="16384" width="9.140625" style="205"/>
  </cols>
  <sheetData>
    <row r="1" spans="1:17" ht="11.25" customHeight="1" thickBot="1" x14ac:dyDescent="0.25">
      <c r="A1" s="201"/>
      <c r="B1" s="202"/>
      <c r="C1" s="202"/>
      <c r="D1" s="202"/>
      <c r="E1" s="202"/>
      <c r="F1" s="202"/>
      <c r="G1" s="202"/>
      <c r="H1" s="202"/>
      <c r="I1" s="202"/>
      <c r="J1" s="202"/>
      <c r="K1" s="202"/>
      <c r="L1" s="202"/>
      <c r="M1" s="202"/>
      <c r="N1" s="203"/>
      <c r="O1" s="203"/>
      <c r="P1" s="203"/>
      <c r="Q1" s="204"/>
    </row>
    <row r="2" spans="1:17" ht="33" customHeight="1" thickTop="1" thickBot="1" x14ac:dyDescent="0.25">
      <c r="A2" s="333" t="s">
        <v>125</v>
      </c>
      <c r="B2" s="334"/>
      <c r="C2" s="334"/>
      <c r="D2" s="334"/>
      <c r="E2" s="334"/>
      <c r="F2" s="334"/>
      <c r="G2" s="334"/>
      <c r="H2" s="334"/>
      <c r="I2" s="334"/>
      <c r="J2" s="334"/>
      <c r="K2" s="334"/>
      <c r="L2" s="334"/>
      <c r="M2" s="335"/>
      <c r="Q2" s="206"/>
    </row>
    <row r="3" spans="1:17" ht="30" customHeight="1" thickTop="1" thickBot="1" x14ac:dyDescent="0.25">
      <c r="A3" s="207" t="s">
        <v>126</v>
      </c>
      <c r="B3" s="336"/>
      <c r="C3" s="336"/>
      <c r="D3" s="336"/>
      <c r="E3" s="336"/>
      <c r="F3" s="208"/>
      <c r="G3" s="208"/>
      <c r="H3" s="208"/>
      <c r="I3" s="208"/>
      <c r="J3" s="209" t="s">
        <v>127</v>
      </c>
      <c r="K3" s="209"/>
      <c r="L3" s="208"/>
      <c r="M3" s="336" t="s">
        <v>128</v>
      </c>
      <c r="N3" s="336"/>
      <c r="O3" s="336"/>
      <c r="P3" s="336"/>
      <c r="Q3" s="210"/>
    </row>
    <row r="4" spans="1:17" ht="33" customHeight="1" x14ac:dyDescent="0.2">
      <c r="A4" s="207"/>
      <c r="B4" s="337" t="s">
        <v>129</v>
      </c>
      <c r="C4" s="337"/>
      <c r="D4" s="337"/>
      <c r="E4" s="337"/>
      <c r="F4" s="208"/>
      <c r="G4" s="208"/>
      <c r="H4" s="208"/>
      <c r="I4" s="208"/>
      <c r="J4" s="209"/>
      <c r="K4" s="209"/>
      <c r="L4" s="208"/>
      <c r="M4" s="208"/>
      <c r="N4" s="208"/>
      <c r="O4" s="208"/>
      <c r="P4" s="208"/>
      <c r="Q4" s="210"/>
    </row>
    <row r="5" spans="1:17" ht="18" customHeight="1" thickBot="1" x14ac:dyDescent="0.25">
      <c r="A5" s="207" t="s">
        <v>130</v>
      </c>
      <c r="B5" s="336"/>
      <c r="C5" s="336"/>
      <c r="D5" s="336"/>
      <c r="E5" s="336"/>
      <c r="F5" s="208"/>
      <c r="G5" s="208"/>
      <c r="H5" s="208"/>
      <c r="I5" s="208"/>
      <c r="J5" s="209" t="s">
        <v>131</v>
      </c>
      <c r="K5" s="209"/>
      <c r="L5" s="208"/>
      <c r="M5" s="338" t="s">
        <v>132</v>
      </c>
      <c r="N5" s="336"/>
      <c r="O5" s="336"/>
      <c r="P5" s="336"/>
      <c r="Q5" s="210"/>
    </row>
    <row r="6" spans="1:17" ht="33" customHeight="1" x14ac:dyDescent="0.2">
      <c r="A6" s="211"/>
      <c r="B6" s="208"/>
      <c r="C6" s="208"/>
      <c r="D6" s="208"/>
      <c r="E6" s="208"/>
      <c r="F6" s="208"/>
      <c r="G6" s="208"/>
      <c r="H6" s="208"/>
      <c r="I6" s="208"/>
      <c r="J6" s="208"/>
      <c r="K6" s="208"/>
      <c r="L6" s="208"/>
      <c r="M6" s="208"/>
      <c r="N6" s="208"/>
      <c r="O6" s="208"/>
      <c r="P6" s="208"/>
      <c r="Q6" s="210"/>
    </row>
    <row r="7" spans="1:17" ht="25.5" customHeight="1" thickBot="1" x14ac:dyDescent="0.25">
      <c r="A7" s="211"/>
      <c r="B7" s="208"/>
      <c r="C7" s="208"/>
      <c r="D7" s="208"/>
      <c r="E7" s="208"/>
      <c r="F7" s="208"/>
      <c r="G7" s="208"/>
      <c r="H7" s="208"/>
      <c r="I7" s="208"/>
      <c r="J7" s="208"/>
      <c r="K7" s="208"/>
      <c r="L7" s="208"/>
      <c r="M7" s="208"/>
      <c r="N7" s="208"/>
      <c r="O7" s="208"/>
      <c r="P7" s="208"/>
      <c r="Q7" s="210"/>
    </row>
    <row r="8" spans="1:17" ht="25.5" customHeight="1" thickTop="1" thickBot="1" x14ac:dyDescent="0.25">
      <c r="A8" s="345" t="s">
        <v>133</v>
      </c>
      <c r="B8" s="346"/>
      <c r="C8" s="346"/>
      <c r="D8" s="339" t="s">
        <v>134</v>
      </c>
      <c r="E8" s="339"/>
      <c r="F8" s="339" t="s">
        <v>135</v>
      </c>
      <c r="G8" s="339"/>
      <c r="H8" s="339" t="s">
        <v>29</v>
      </c>
      <c r="I8" s="339"/>
      <c r="J8" s="212" t="s">
        <v>136</v>
      </c>
      <c r="K8" s="212"/>
      <c r="L8" s="339" t="s">
        <v>137</v>
      </c>
      <c r="M8" s="339"/>
      <c r="N8" s="339" t="s">
        <v>138</v>
      </c>
      <c r="O8" s="339"/>
      <c r="P8" s="339" t="s">
        <v>28</v>
      </c>
      <c r="Q8" s="340"/>
    </row>
    <row r="9" spans="1:17" ht="36" customHeight="1" thickTop="1" thickBot="1" x14ac:dyDescent="0.25">
      <c r="A9" s="341"/>
      <c r="B9" s="341"/>
      <c r="C9" s="341"/>
      <c r="D9" s="342"/>
      <c r="E9" s="342"/>
      <c r="F9" s="343"/>
      <c r="G9" s="343"/>
      <c r="H9" s="342"/>
      <c r="I9" s="342"/>
      <c r="J9" s="342"/>
      <c r="K9" s="342"/>
      <c r="L9" s="342"/>
      <c r="M9" s="342"/>
      <c r="N9" s="342"/>
      <c r="O9" s="342"/>
      <c r="P9" s="344"/>
      <c r="Q9" s="344"/>
    </row>
    <row r="10" spans="1:17" ht="36" customHeight="1" thickBot="1" x14ac:dyDescent="0.25">
      <c r="A10" s="349"/>
      <c r="B10" s="349"/>
      <c r="C10" s="349"/>
      <c r="D10" s="347"/>
      <c r="E10" s="347"/>
      <c r="F10" s="350"/>
      <c r="G10" s="350"/>
      <c r="H10" s="347"/>
      <c r="I10" s="347"/>
      <c r="J10" s="347"/>
      <c r="K10" s="347"/>
      <c r="L10" s="347"/>
      <c r="M10" s="347"/>
      <c r="N10" s="347"/>
      <c r="O10" s="347"/>
      <c r="P10" s="348"/>
      <c r="Q10" s="348"/>
    </row>
    <row r="11" spans="1:17" ht="36" customHeight="1" thickBot="1" x14ac:dyDescent="0.25">
      <c r="A11" s="349"/>
      <c r="B11" s="349"/>
      <c r="C11" s="349"/>
      <c r="D11" s="347"/>
      <c r="E11" s="347"/>
      <c r="F11" s="350"/>
      <c r="G11" s="350"/>
      <c r="H11" s="347"/>
      <c r="I11" s="347"/>
      <c r="J11" s="347"/>
      <c r="K11" s="347"/>
      <c r="L11" s="347"/>
      <c r="M11" s="347"/>
      <c r="N11" s="347"/>
      <c r="O11" s="347"/>
      <c r="P11" s="348"/>
      <c r="Q11" s="348"/>
    </row>
    <row r="12" spans="1:17" ht="36" customHeight="1" thickBot="1" x14ac:dyDescent="0.25">
      <c r="A12" s="349"/>
      <c r="B12" s="349"/>
      <c r="C12" s="349"/>
      <c r="D12" s="347"/>
      <c r="E12" s="347"/>
      <c r="F12" s="350"/>
      <c r="G12" s="350"/>
      <c r="H12" s="347"/>
      <c r="I12" s="347"/>
      <c r="J12" s="347"/>
      <c r="K12" s="347"/>
      <c r="L12" s="347"/>
      <c r="M12" s="347"/>
      <c r="N12" s="347"/>
      <c r="O12" s="347"/>
      <c r="P12" s="348"/>
      <c r="Q12" s="348"/>
    </row>
    <row r="13" spans="1:17" ht="36" customHeight="1" thickBot="1" x14ac:dyDescent="0.25">
      <c r="A13" s="349"/>
      <c r="B13" s="349"/>
      <c r="C13" s="349"/>
      <c r="D13" s="347"/>
      <c r="E13" s="347"/>
      <c r="F13" s="350"/>
      <c r="G13" s="350"/>
      <c r="H13" s="347"/>
      <c r="I13" s="347"/>
      <c r="J13" s="347"/>
      <c r="K13" s="347"/>
      <c r="L13" s="347"/>
      <c r="M13" s="347"/>
      <c r="N13" s="347"/>
      <c r="O13" s="347"/>
      <c r="P13" s="348"/>
      <c r="Q13" s="348"/>
    </row>
    <row r="14" spans="1:17" ht="36" customHeight="1" thickBot="1" x14ac:dyDescent="0.25">
      <c r="A14" s="349"/>
      <c r="B14" s="349"/>
      <c r="C14" s="349"/>
      <c r="D14" s="347"/>
      <c r="E14" s="347"/>
      <c r="F14" s="350"/>
      <c r="G14" s="350"/>
      <c r="H14" s="347"/>
      <c r="I14" s="347"/>
      <c r="J14" s="347"/>
      <c r="K14" s="347"/>
      <c r="L14" s="347"/>
      <c r="M14" s="347"/>
      <c r="N14" s="347"/>
      <c r="O14" s="347"/>
      <c r="P14" s="348"/>
      <c r="Q14" s="348"/>
    </row>
    <row r="15" spans="1:17" ht="36" customHeight="1" thickBot="1" x14ac:dyDescent="0.25">
      <c r="A15" s="349"/>
      <c r="B15" s="349"/>
      <c r="C15" s="349"/>
      <c r="D15" s="347"/>
      <c r="E15" s="347"/>
      <c r="F15" s="350"/>
      <c r="G15" s="350"/>
      <c r="H15" s="347"/>
      <c r="I15" s="347"/>
      <c r="J15" s="347"/>
      <c r="K15" s="347"/>
      <c r="L15" s="347"/>
      <c r="M15" s="347"/>
      <c r="N15" s="347"/>
      <c r="O15" s="347"/>
      <c r="P15" s="348"/>
      <c r="Q15" s="348"/>
    </row>
    <row r="16" spans="1:17" ht="36" customHeight="1" thickBot="1" x14ac:dyDescent="0.25">
      <c r="A16" s="349"/>
      <c r="B16" s="349"/>
      <c r="C16" s="349"/>
      <c r="D16" s="347"/>
      <c r="E16" s="347"/>
      <c r="F16" s="350"/>
      <c r="G16" s="350"/>
      <c r="H16" s="347"/>
      <c r="I16" s="347"/>
      <c r="J16" s="347"/>
      <c r="K16" s="347"/>
      <c r="L16" s="347"/>
      <c r="M16" s="347"/>
      <c r="N16" s="347"/>
      <c r="O16" s="347"/>
      <c r="P16" s="348"/>
      <c r="Q16" s="348"/>
    </row>
    <row r="17" spans="1:21" ht="36" customHeight="1" thickBot="1" x14ac:dyDescent="0.25">
      <c r="A17" s="349"/>
      <c r="B17" s="349"/>
      <c r="C17" s="349"/>
      <c r="D17" s="347"/>
      <c r="E17" s="347"/>
      <c r="F17" s="350"/>
      <c r="G17" s="350"/>
      <c r="H17" s="347"/>
      <c r="I17" s="347"/>
      <c r="J17" s="347"/>
      <c r="K17" s="347"/>
      <c r="L17" s="347"/>
      <c r="M17" s="347"/>
      <c r="N17" s="347"/>
      <c r="O17" s="347"/>
      <c r="P17" s="348"/>
      <c r="Q17" s="348"/>
    </row>
    <row r="18" spans="1:21" ht="36" customHeight="1" thickBot="1" x14ac:dyDescent="0.25">
      <c r="A18" s="349"/>
      <c r="B18" s="349"/>
      <c r="C18" s="349"/>
      <c r="D18" s="347"/>
      <c r="E18" s="347"/>
      <c r="F18" s="350"/>
      <c r="G18" s="350"/>
      <c r="H18" s="347"/>
      <c r="I18" s="347"/>
      <c r="J18" s="347"/>
      <c r="K18" s="347"/>
      <c r="L18" s="347"/>
      <c r="M18" s="347"/>
      <c r="N18" s="347"/>
      <c r="O18" s="347"/>
      <c r="P18" s="348"/>
      <c r="Q18" s="348"/>
    </row>
    <row r="19" spans="1:21" ht="36" customHeight="1" thickBot="1" x14ac:dyDescent="0.25">
      <c r="A19" s="349"/>
      <c r="B19" s="349"/>
      <c r="C19" s="349"/>
      <c r="D19" s="347"/>
      <c r="E19" s="347"/>
      <c r="F19" s="350"/>
      <c r="G19" s="350"/>
      <c r="H19" s="347"/>
      <c r="I19" s="347"/>
      <c r="J19" s="347"/>
      <c r="K19" s="347"/>
      <c r="L19" s="347"/>
      <c r="M19" s="347"/>
      <c r="N19" s="347"/>
      <c r="O19" s="347"/>
      <c r="P19" s="348"/>
      <c r="Q19" s="348"/>
    </row>
    <row r="20" spans="1:21" ht="36" customHeight="1" thickBot="1" x14ac:dyDescent="0.25">
      <c r="A20" s="349"/>
      <c r="B20" s="349"/>
      <c r="C20" s="349"/>
      <c r="D20" s="347"/>
      <c r="E20" s="347"/>
      <c r="F20" s="350"/>
      <c r="G20" s="350"/>
      <c r="H20" s="347"/>
      <c r="I20" s="347"/>
      <c r="J20" s="347"/>
      <c r="K20" s="347"/>
      <c r="L20" s="347"/>
      <c r="M20" s="347"/>
      <c r="N20" s="347"/>
      <c r="O20" s="347"/>
      <c r="P20" s="348"/>
      <c r="Q20" s="348"/>
    </row>
    <row r="21" spans="1:21" ht="36" customHeight="1" thickBot="1" x14ac:dyDescent="0.25">
      <c r="A21" s="349"/>
      <c r="B21" s="349"/>
      <c r="C21" s="349"/>
      <c r="D21" s="347"/>
      <c r="E21" s="347"/>
      <c r="F21" s="350"/>
      <c r="G21" s="350"/>
      <c r="H21" s="347"/>
      <c r="I21" s="347"/>
      <c r="J21" s="347"/>
      <c r="K21" s="347"/>
      <c r="L21" s="347"/>
      <c r="M21" s="347"/>
      <c r="N21" s="347"/>
      <c r="O21" s="347"/>
      <c r="P21" s="348"/>
      <c r="Q21" s="348"/>
    </row>
    <row r="22" spans="1:21" ht="36" customHeight="1" thickBot="1" x14ac:dyDescent="0.25">
      <c r="A22" s="349"/>
      <c r="B22" s="349"/>
      <c r="C22" s="349"/>
      <c r="D22" s="347"/>
      <c r="E22" s="347"/>
      <c r="F22" s="350"/>
      <c r="G22" s="350"/>
      <c r="H22" s="347"/>
      <c r="I22" s="347"/>
      <c r="J22" s="347"/>
      <c r="K22" s="347"/>
      <c r="L22" s="347"/>
      <c r="M22" s="347"/>
      <c r="N22" s="347"/>
      <c r="O22" s="347"/>
      <c r="P22" s="348"/>
      <c r="Q22" s="348"/>
    </row>
    <row r="23" spans="1:21" ht="36" customHeight="1" thickBot="1" x14ac:dyDescent="0.25">
      <c r="A23" s="349"/>
      <c r="B23" s="349"/>
      <c r="C23" s="349"/>
      <c r="D23" s="347"/>
      <c r="E23" s="347"/>
      <c r="F23" s="350"/>
      <c r="G23" s="350"/>
      <c r="H23" s="347"/>
      <c r="I23" s="347"/>
      <c r="J23" s="347"/>
      <c r="K23" s="347"/>
      <c r="L23" s="347"/>
      <c r="M23" s="347"/>
      <c r="N23" s="347"/>
      <c r="O23" s="347"/>
      <c r="P23" s="348"/>
      <c r="Q23" s="348"/>
    </row>
    <row r="24" spans="1:21" ht="36" customHeight="1" thickBot="1" x14ac:dyDescent="0.25">
      <c r="A24" s="349"/>
      <c r="B24" s="349"/>
      <c r="C24" s="349"/>
      <c r="D24" s="347"/>
      <c r="E24" s="347"/>
      <c r="F24" s="350"/>
      <c r="G24" s="350"/>
      <c r="H24" s="347"/>
      <c r="I24" s="347"/>
      <c r="J24" s="347"/>
      <c r="K24" s="347"/>
      <c r="L24" s="347"/>
      <c r="M24" s="347"/>
      <c r="N24" s="347"/>
      <c r="O24" s="347"/>
      <c r="P24" s="348"/>
      <c r="Q24" s="348"/>
    </row>
    <row r="25" spans="1:21" ht="36" customHeight="1" thickBot="1" x14ac:dyDescent="0.25">
      <c r="A25" s="349"/>
      <c r="B25" s="349"/>
      <c r="C25" s="349"/>
      <c r="D25" s="347"/>
      <c r="E25" s="347"/>
      <c r="F25" s="350"/>
      <c r="G25" s="350"/>
      <c r="H25" s="347"/>
      <c r="I25" s="347"/>
      <c r="J25" s="347"/>
      <c r="K25" s="347"/>
      <c r="L25" s="347"/>
      <c r="M25" s="347"/>
      <c r="N25" s="347"/>
      <c r="O25" s="347"/>
      <c r="P25" s="348"/>
      <c r="Q25" s="348"/>
    </row>
    <row r="26" spans="1:21" ht="36" customHeight="1" thickBot="1" x14ac:dyDescent="0.25">
      <c r="A26" s="349"/>
      <c r="B26" s="349"/>
      <c r="C26" s="349"/>
      <c r="D26" s="347"/>
      <c r="E26" s="347"/>
      <c r="F26" s="350"/>
      <c r="G26" s="350"/>
      <c r="H26" s="347"/>
      <c r="I26" s="347"/>
      <c r="J26" s="347"/>
      <c r="K26" s="347"/>
      <c r="L26" s="347"/>
      <c r="M26" s="347"/>
      <c r="N26" s="347"/>
      <c r="O26" s="347"/>
      <c r="P26" s="348"/>
      <c r="Q26" s="348"/>
    </row>
    <row r="27" spans="1:21" ht="36" customHeight="1" thickBot="1" x14ac:dyDescent="0.25">
      <c r="A27" s="349"/>
      <c r="B27" s="349"/>
      <c r="C27" s="349"/>
      <c r="D27" s="347"/>
      <c r="E27" s="347"/>
      <c r="F27" s="350"/>
      <c r="G27" s="350"/>
      <c r="H27" s="347"/>
      <c r="I27" s="347"/>
      <c r="J27" s="347"/>
      <c r="K27" s="347"/>
      <c r="L27" s="347"/>
      <c r="M27" s="347"/>
      <c r="N27" s="347"/>
      <c r="O27" s="347"/>
      <c r="P27" s="348"/>
      <c r="Q27" s="348"/>
    </row>
    <row r="28" spans="1:21" ht="36" customHeight="1" thickBot="1" x14ac:dyDescent="0.25">
      <c r="A28" s="361"/>
      <c r="B28" s="361"/>
      <c r="C28" s="361"/>
      <c r="D28" s="351"/>
      <c r="E28" s="351"/>
      <c r="F28" s="362"/>
      <c r="G28" s="362"/>
      <c r="H28" s="351"/>
      <c r="I28" s="351"/>
      <c r="J28" s="351"/>
      <c r="K28" s="351"/>
      <c r="L28" s="351"/>
      <c r="M28" s="351"/>
      <c r="N28" s="351"/>
      <c r="O28" s="351"/>
      <c r="P28" s="352">
        <f>SUM(P9:Q27)</f>
        <v>0</v>
      </c>
      <c r="Q28" s="352"/>
    </row>
    <row r="29" spans="1:21" ht="18" customHeight="1" thickTop="1" x14ac:dyDescent="0.2">
      <c r="A29" s="213"/>
      <c r="B29" s="214"/>
      <c r="G29" s="215"/>
      <c r="N29" s="216"/>
      <c r="O29" s="217"/>
      <c r="Q29" s="206"/>
      <c r="S29" s="218"/>
    </row>
    <row r="30" spans="1:21" ht="23.25" customHeight="1" x14ac:dyDescent="0.2">
      <c r="A30" s="353" t="s">
        <v>141</v>
      </c>
      <c r="B30" s="354"/>
      <c r="C30" s="354"/>
      <c r="D30" s="354"/>
      <c r="E30" s="354"/>
      <c r="F30" s="354"/>
      <c r="G30" s="354"/>
      <c r="H30" s="354"/>
      <c r="I30" s="354"/>
      <c r="J30" s="354"/>
      <c r="K30" s="354"/>
      <c r="L30" s="354"/>
      <c r="M30" s="354"/>
      <c r="N30" s="354"/>
      <c r="O30" s="354"/>
      <c r="P30" s="354"/>
      <c r="Q30" s="355"/>
      <c r="R30" s="219"/>
      <c r="S30" s="219"/>
      <c r="T30" s="219"/>
      <c r="U30" s="219"/>
    </row>
    <row r="31" spans="1:21" ht="15.75" customHeight="1" x14ac:dyDescent="0.2">
      <c r="A31" s="353"/>
      <c r="B31" s="354"/>
      <c r="C31" s="354"/>
      <c r="D31" s="354"/>
      <c r="E31" s="354"/>
      <c r="F31" s="354"/>
      <c r="G31" s="354"/>
      <c r="H31" s="354"/>
      <c r="I31" s="354"/>
      <c r="J31" s="354"/>
      <c r="K31" s="354"/>
      <c r="L31" s="354"/>
      <c r="M31" s="354"/>
      <c r="N31" s="354"/>
      <c r="O31" s="354"/>
      <c r="P31" s="354"/>
      <c r="Q31" s="355"/>
      <c r="U31" s="220"/>
    </row>
    <row r="32" spans="1:21" ht="15.75" customHeight="1" x14ac:dyDescent="0.2">
      <c r="A32" s="353"/>
      <c r="B32" s="354"/>
      <c r="C32" s="354"/>
      <c r="D32" s="354"/>
      <c r="E32" s="354"/>
      <c r="F32" s="354"/>
      <c r="G32" s="354"/>
      <c r="H32" s="354"/>
      <c r="I32" s="354"/>
      <c r="J32" s="354"/>
      <c r="K32" s="354"/>
      <c r="L32" s="354"/>
      <c r="M32" s="354"/>
      <c r="N32" s="354"/>
      <c r="O32" s="354"/>
      <c r="P32" s="354"/>
      <c r="Q32" s="355"/>
    </row>
    <row r="33" spans="1:18" ht="15.75" customHeight="1" x14ac:dyDescent="0.2">
      <c r="A33" s="353"/>
      <c r="B33" s="354"/>
      <c r="C33" s="354"/>
      <c r="D33" s="354"/>
      <c r="E33" s="354"/>
      <c r="F33" s="354"/>
      <c r="G33" s="354"/>
      <c r="H33" s="354"/>
      <c r="I33" s="354"/>
      <c r="J33" s="354"/>
      <c r="K33" s="354"/>
      <c r="L33" s="354"/>
      <c r="M33" s="354"/>
      <c r="N33" s="354"/>
      <c r="O33" s="354"/>
      <c r="P33" s="354"/>
      <c r="Q33" s="355"/>
    </row>
    <row r="34" spans="1:18" x14ac:dyDescent="0.2">
      <c r="C34" s="222"/>
      <c r="D34" s="222"/>
      <c r="E34" s="222"/>
      <c r="F34" s="222"/>
      <c r="G34" s="222"/>
      <c r="H34" s="222"/>
      <c r="I34" s="222"/>
      <c r="J34" s="222"/>
      <c r="K34" s="222"/>
      <c r="L34" s="222"/>
      <c r="Q34" s="206"/>
    </row>
    <row r="35" spans="1:18" ht="24" customHeight="1" x14ac:dyDescent="0.2">
      <c r="A35" s="356" t="s">
        <v>142</v>
      </c>
      <c r="B35" s="357"/>
      <c r="C35" s="357"/>
      <c r="D35" s="357"/>
      <c r="E35" s="357"/>
      <c r="F35" s="357"/>
      <c r="G35" s="357"/>
      <c r="H35" s="357"/>
      <c r="I35" s="357"/>
      <c r="J35" s="357"/>
      <c r="Q35" s="206"/>
    </row>
    <row r="36" spans="1:18" x14ac:dyDescent="0.2">
      <c r="Q36" s="206"/>
    </row>
    <row r="37" spans="1:18" ht="18" customHeight="1" x14ac:dyDescent="0.2">
      <c r="A37" s="358" t="s">
        <v>139</v>
      </c>
      <c r="B37" s="359"/>
      <c r="C37" s="359"/>
      <c r="D37" s="359"/>
      <c r="E37" s="359"/>
      <c r="F37" s="359"/>
      <c r="G37" s="359"/>
      <c r="H37" s="359"/>
      <c r="I37" s="359"/>
      <c r="J37" s="359"/>
      <c r="K37" s="359"/>
      <c r="L37" s="359"/>
      <c r="M37" s="359"/>
      <c r="N37" s="359"/>
      <c r="O37" s="359"/>
      <c r="P37" s="359"/>
      <c r="Q37" s="360"/>
      <c r="R37" s="216"/>
    </row>
    <row r="38" spans="1:18" ht="18" customHeight="1" x14ac:dyDescent="0.2">
      <c r="A38" s="358"/>
      <c r="B38" s="359"/>
      <c r="C38" s="359"/>
      <c r="D38" s="359"/>
      <c r="E38" s="359"/>
      <c r="F38" s="359"/>
      <c r="G38" s="359"/>
      <c r="H38" s="359"/>
      <c r="I38" s="359"/>
      <c r="J38" s="359"/>
      <c r="K38" s="359"/>
      <c r="L38" s="359"/>
      <c r="M38" s="359"/>
      <c r="N38" s="359"/>
      <c r="O38" s="359"/>
      <c r="P38" s="359"/>
      <c r="Q38" s="360"/>
      <c r="R38" s="216"/>
    </row>
    <row r="39" spans="1:18" ht="18" customHeight="1" x14ac:dyDescent="0.2">
      <c r="A39" s="358"/>
      <c r="B39" s="359"/>
      <c r="C39" s="359"/>
      <c r="D39" s="359"/>
      <c r="E39" s="359"/>
      <c r="F39" s="359"/>
      <c r="G39" s="359"/>
      <c r="H39" s="359"/>
      <c r="I39" s="359"/>
      <c r="J39" s="359"/>
      <c r="K39" s="359"/>
      <c r="L39" s="359"/>
      <c r="M39" s="359"/>
      <c r="N39" s="359"/>
      <c r="O39" s="359"/>
      <c r="P39" s="359"/>
      <c r="Q39" s="360"/>
      <c r="R39" s="216"/>
    </row>
    <row r="40" spans="1:18" ht="18" customHeight="1" x14ac:dyDescent="0.2">
      <c r="A40" s="358"/>
      <c r="B40" s="359"/>
      <c r="C40" s="359"/>
      <c r="D40" s="359"/>
      <c r="E40" s="359"/>
      <c r="F40" s="359"/>
      <c r="G40" s="359"/>
      <c r="H40" s="359"/>
      <c r="I40" s="359"/>
      <c r="J40" s="359"/>
      <c r="K40" s="359"/>
      <c r="L40" s="359"/>
      <c r="M40" s="359"/>
      <c r="N40" s="359"/>
      <c r="O40" s="359"/>
      <c r="P40" s="359"/>
      <c r="Q40" s="360"/>
      <c r="R40" s="216"/>
    </row>
    <row r="41" spans="1:18" ht="18" customHeight="1" thickBot="1" x14ac:dyDescent="0.25">
      <c r="A41" s="223"/>
      <c r="B41" s="224"/>
      <c r="C41" s="225"/>
      <c r="D41" s="225"/>
      <c r="E41" s="225"/>
      <c r="F41" s="225"/>
      <c r="G41" s="225"/>
      <c r="H41" s="225"/>
      <c r="I41" s="225"/>
      <c r="J41" s="225"/>
      <c r="K41" s="225"/>
      <c r="L41" s="225"/>
      <c r="M41" s="224"/>
      <c r="N41" s="224"/>
      <c r="O41" s="224"/>
      <c r="P41" s="224"/>
      <c r="Q41" s="226"/>
    </row>
    <row r="42" spans="1:18" x14ac:dyDescent="0.2">
      <c r="A42" s="205"/>
    </row>
    <row r="43" spans="1:18" x14ac:dyDescent="0.2">
      <c r="A43" s="205"/>
      <c r="M43" s="220"/>
    </row>
    <row r="44" spans="1:18" x14ac:dyDescent="0.2">
      <c r="A44" s="221" t="s">
        <v>124</v>
      </c>
    </row>
    <row r="45" spans="1:18" x14ac:dyDescent="0.2">
      <c r="A45" s="221" t="s">
        <v>140</v>
      </c>
    </row>
    <row r="47" spans="1:18" x14ac:dyDescent="0.2">
      <c r="K47" s="227"/>
    </row>
  </sheetData>
  <mergeCells count="176">
    <mergeCell ref="N28:O28"/>
    <mergeCell ref="P28:Q28"/>
    <mergeCell ref="A30:Q33"/>
    <mergeCell ref="A35:J35"/>
    <mergeCell ref="A37:Q40"/>
    <mergeCell ref="A28:C28"/>
    <mergeCell ref="D28:E28"/>
    <mergeCell ref="F28:G28"/>
    <mergeCell ref="H28:I28"/>
    <mergeCell ref="J28:K28"/>
    <mergeCell ref="L28:M28"/>
    <mergeCell ref="N26:O26"/>
    <mergeCell ref="P26:Q26"/>
    <mergeCell ref="A27:C27"/>
    <mergeCell ref="D27:E27"/>
    <mergeCell ref="F27:G27"/>
    <mergeCell ref="H27:I27"/>
    <mergeCell ref="J27:K27"/>
    <mergeCell ref="L27:M27"/>
    <mergeCell ref="N27:O27"/>
    <mergeCell ref="P27:Q27"/>
    <mergeCell ref="A26:C26"/>
    <mergeCell ref="D26:E26"/>
    <mergeCell ref="F26:G26"/>
    <mergeCell ref="H26:I26"/>
    <mergeCell ref="J26:K26"/>
    <mergeCell ref="L26:M26"/>
    <mergeCell ref="N24:O24"/>
    <mergeCell ref="P24:Q24"/>
    <mergeCell ref="A25:C25"/>
    <mergeCell ref="D25:E25"/>
    <mergeCell ref="F25:G25"/>
    <mergeCell ref="H25:I25"/>
    <mergeCell ref="J25:K25"/>
    <mergeCell ref="L25:M25"/>
    <mergeCell ref="N25:O25"/>
    <mergeCell ref="P25:Q25"/>
    <mergeCell ref="A24:C24"/>
    <mergeCell ref="D24:E24"/>
    <mergeCell ref="F24:G24"/>
    <mergeCell ref="H24:I24"/>
    <mergeCell ref="J24:K24"/>
    <mergeCell ref="L24:M24"/>
    <mergeCell ref="N22:O22"/>
    <mergeCell ref="P22:Q22"/>
    <mergeCell ref="A23:C23"/>
    <mergeCell ref="D23:E23"/>
    <mergeCell ref="F23:G23"/>
    <mergeCell ref="H23:I23"/>
    <mergeCell ref="J23:K23"/>
    <mergeCell ref="L23:M23"/>
    <mergeCell ref="N23:O23"/>
    <mergeCell ref="P23:Q23"/>
    <mergeCell ref="A22:C22"/>
    <mergeCell ref="D22:E22"/>
    <mergeCell ref="F22:G22"/>
    <mergeCell ref="H22:I22"/>
    <mergeCell ref="J22:K22"/>
    <mergeCell ref="L22:M22"/>
    <mergeCell ref="N20:O20"/>
    <mergeCell ref="P20:Q20"/>
    <mergeCell ref="A21:C21"/>
    <mergeCell ref="D21:E21"/>
    <mergeCell ref="F21:G21"/>
    <mergeCell ref="H21:I21"/>
    <mergeCell ref="J21:K21"/>
    <mergeCell ref="L21:M21"/>
    <mergeCell ref="N21:O21"/>
    <mergeCell ref="P21:Q21"/>
    <mergeCell ref="A20:C20"/>
    <mergeCell ref="D20:E20"/>
    <mergeCell ref="F20:G20"/>
    <mergeCell ref="H20:I20"/>
    <mergeCell ref="J20:K20"/>
    <mergeCell ref="L20:M20"/>
    <mergeCell ref="N18:O18"/>
    <mergeCell ref="P18:Q18"/>
    <mergeCell ref="A19:C19"/>
    <mergeCell ref="D19:E19"/>
    <mergeCell ref="F19:G19"/>
    <mergeCell ref="H19:I19"/>
    <mergeCell ref="J19:K19"/>
    <mergeCell ref="L19:M19"/>
    <mergeCell ref="N19:O19"/>
    <mergeCell ref="P19:Q19"/>
    <mergeCell ref="A18:C18"/>
    <mergeCell ref="D18:E18"/>
    <mergeCell ref="F18:G18"/>
    <mergeCell ref="H18:I18"/>
    <mergeCell ref="J18:K18"/>
    <mergeCell ref="L18:M18"/>
    <mergeCell ref="N16:O16"/>
    <mergeCell ref="P16:Q16"/>
    <mergeCell ref="A17:C17"/>
    <mergeCell ref="D17:E17"/>
    <mergeCell ref="F17:G17"/>
    <mergeCell ref="H17:I17"/>
    <mergeCell ref="J17:K17"/>
    <mergeCell ref="L17:M17"/>
    <mergeCell ref="N17:O17"/>
    <mergeCell ref="P17:Q17"/>
    <mergeCell ref="A16:C16"/>
    <mergeCell ref="D16:E16"/>
    <mergeCell ref="F16:G16"/>
    <mergeCell ref="H16:I16"/>
    <mergeCell ref="J16:K16"/>
    <mergeCell ref="L16:M16"/>
    <mergeCell ref="N14:O14"/>
    <mergeCell ref="P14:Q14"/>
    <mergeCell ref="A15:C15"/>
    <mergeCell ref="D15:E15"/>
    <mergeCell ref="F15:G15"/>
    <mergeCell ref="H15:I15"/>
    <mergeCell ref="J15:K15"/>
    <mergeCell ref="L15:M15"/>
    <mergeCell ref="N15:O15"/>
    <mergeCell ref="P15:Q15"/>
    <mergeCell ref="A14:C14"/>
    <mergeCell ref="D14:E14"/>
    <mergeCell ref="F14:G14"/>
    <mergeCell ref="H14:I14"/>
    <mergeCell ref="J14:K14"/>
    <mergeCell ref="L14:M14"/>
    <mergeCell ref="N12:O12"/>
    <mergeCell ref="P12:Q12"/>
    <mergeCell ref="A13:C13"/>
    <mergeCell ref="D13:E13"/>
    <mergeCell ref="F13:G13"/>
    <mergeCell ref="H13:I13"/>
    <mergeCell ref="J13:K13"/>
    <mergeCell ref="L13:M13"/>
    <mergeCell ref="N13:O13"/>
    <mergeCell ref="P13:Q13"/>
    <mergeCell ref="A12:C12"/>
    <mergeCell ref="D12:E12"/>
    <mergeCell ref="F12:G12"/>
    <mergeCell ref="H12:I12"/>
    <mergeCell ref="J12:K12"/>
    <mergeCell ref="L12:M12"/>
    <mergeCell ref="N10:O10"/>
    <mergeCell ref="P10:Q10"/>
    <mergeCell ref="A11:C11"/>
    <mergeCell ref="D11:E11"/>
    <mergeCell ref="F11:G11"/>
    <mergeCell ref="H11:I11"/>
    <mergeCell ref="J11:K11"/>
    <mergeCell ref="L11:M11"/>
    <mergeCell ref="N11:O11"/>
    <mergeCell ref="P11:Q11"/>
    <mergeCell ref="A10:C10"/>
    <mergeCell ref="D10:E10"/>
    <mergeCell ref="F10:G10"/>
    <mergeCell ref="H10:I10"/>
    <mergeCell ref="J10:K10"/>
    <mergeCell ref="L10:M10"/>
    <mergeCell ref="A2:M2"/>
    <mergeCell ref="B3:E3"/>
    <mergeCell ref="M3:P3"/>
    <mergeCell ref="B4:E4"/>
    <mergeCell ref="B5:E5"/>
    <mergeCell ref="M5:P5"/>
    <mergeCell ref="P8:Q8"/>
    <mergeCell ref="A9:C9"/>
    <mergeCell ref="D9:E9"/>
    <mergeCell ref="F9:G9"/>
    <mergeCell ref="H9:I9"/>
    <mergeCell ref="J9:K9"/>
    <mergeCell ref="L9:M9"/>
    <mergeCell ref="N9:O9"/>
    <mergeCell ref="P9:Q9"/>
    <mergeCell ref="A8:C8"/>
    <mergeCell ref="D8:E8"/>
    <mergeCell ref="F8:G8"/>
    <mergeCell ref="H8:I8"/>
    <mergeCell ref="L8:M8"/>
    <mergeCell ref="N8:O8"/>
  </mergeCells>
  <pageMargins left="0.7" right="0.7" top="0.75" bottom="0.75" header="0.3" footer="0.3"/>
  <pageSetup scale="3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F663"/>
  <sheetViews>
    <sheetView showGridLines="0" topLeftCell="A11" zoomScale="55" zoomScaleNormal="55" workbookViewId="0">
      <selection activeCell="M40" sqref="M40"/>
    </sheetView>
  </sheetViews>
  <sheetFormatPr defaultColWidth="8.85546875" defaultRowHeight="12.75" x14ac:dyDescent="0.2"/>
  <cols>
    <col min="1" max="1" width="17.7109375" style="3" customWidth="1"/>
    <col min="2" max="3" width="12.7109375" style="3" customWidth="1"/>
    <col min="4" max="4" width="9.7109375" style="3" customWidth="1"/>
    <col min="5" max="5" width="5.28515625" style="3" customWidth="1"/>
    <col min="6" max="6" width="8.85546875" style="3" customWidth="1"/>
    <col min="7" max="7" width="11.7109375" style="3" customWidth="1"/>
    <col min="8" max="8" width="9.7109375" style="3" customWidth="1"/>
    <col min="9" max="9" width="7.7109375" style="1" customWidth="1"/>
    <col min="10" max="10" width="14.85546875" style="3" customWidth="1"/>
    <col min="11" max="11" width="16.7109375" style="3" customWidth="1"/>
    <col min="12" max="12" width="10" style="3" customWidth="1"/>
    <col min="13" max="13" width="14.7109375" style="3" customWidth="1"/>
    <col min="14" max="14" width="16.7109375" style="3" customWidth="1"/>
    <col min="15" max="15" width="20.5703125" style="1" customWidth="1"/>
    <col min="16" max="16" width="16.7109375" style="3" customWidth="1"/>
    <col min="17" max="17" width="8.85546875" style="3" hidden="1" customWidth="1"/>
    <col min="18" max="16384" width="8.85546875" style="3"/>
  </cols>
  <sheetData>
    <row r="1" spans="1:136" ht="21" customHeight="1" x14ac:dyDescent="0.35">
      <c r="A1" s="40"/>
      <c r="B1" s="40"/>
      <c r="C1" s="41"/>
      <c r="D1" s="397" t="s">
        <v>47</v>
      </c>
      <c r="E1" s="398"/>
      <c r="F1" s="398"/>
      <c r="G1" s="398"/>
      <c r="H1" s="398"/>
      <c r="I1" s="398"/>
      <c r="J1" s="398"/>
      <c r="K1" s="398"/>
      <c r="L1" s="398"/>
      <c r="M1" s="398"/>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41"/>
      <c r="D2" s="41"/>
      <c r="E2" s="41"/>
      <c r="F2" s="411" t="s">
        <v>48</v>
      </c>
      <c r="G2" s="297"/>
      <c r="H2" s="297"/>
      <c r="I2" s="297"/>
      <c r="J2" s="297"/>
      <c r="K2" s="297"/>
      <c r="L2" s="297"/>
      <c r="M2" s="106"/>
      <c r="N2" s="106"/>
      <c r="O2" s="41"/>
      <c r="P2" s="41"/>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43"/>
      <c r="C3" s="41"/>
      <c r="D3" s="41"/>
      <c r="E3" s="41"/>
      <c r="F3" s="404" t="s">
        <v>49</v>
      </c>
      <c r="G3" s="297"/>
      <c r="H3" s="297"/>
      <c r="I3" s="297"/>
      <c r="J3" s="297"/>
      <c r="K3" s="297"/>
      <c r="L3" s="297"/>
      <c r="M3" s="107"/>
      <c r="N3" s="107"/>
      <c r="O3" s="41"/>
      <c r="P3" s="41"/>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12" t="s">
        <v>50</v>
      </c>
      <c r="B4" s="413"/>
      <c r="C4" s="414">
        <f>+'Daily Travel Summary'!A15</f>
        <v>0</v>
      </c>
      <c r="D4" s="415"/>
      <c r="E4" s="415"/>
      <c r="F4" s="415"/>
      <c r="G4" s="415"/>
      <c r="H4" s="415"/>
      <c r="I4" s="120"/>
      <c r="J4" s="108"/>
      <c r="M4" s="414"/>
      <c r="N4" s="418"/>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x14ac:dyDescent="0.3">
      <c r="A5" s="183" t="s">
        <v>146</v>
      </c>
      <c r="B5" s="45"/>
      <c r="C5" s="416"/>
      <c r="D5" s="417"/>
      <c r="E5" s="417"/>
      <c r="F5" s="417"/>
      <c r="G5" s="417"/>
      <c r="H5" s="417"/>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5" customHeight="1" thickBot="1" x14ac:dyDescent="0.25">
      <c r="A6" s="49"/>
      <c r="B6" s="146"/>
      <c r="C6" s="146"/>
      <c r="D6" s="146"/>
      <c r="E6" s="146"/>
      <c r="F6" s="44"/>
      <c r="G6" s="44"/>
      <c r="H6" s="44"/>
      <c r="I6" s="50"/>
      <c r="J6" s="44"/>
      <c r="K6" s="44"/>
      <c r="L6" s="45"/>
      <c r="M6" s="45"/>
      <c r="N6" s="51"/>
      <c r="O6" s="51"/>
      <c r="P6" s="40"/>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7" customHeight="1" thickTop="1" x14ac:dyDescent="0.3">
      <c r="A7" s="158"/>
      <c r="B7" s="405" t="s">
        <v>52</v>
      </c>
      <c r="C7" s="406"/>
      <c r="D7" s="406"/>
      <c r="E7" s="406"/>
      <c r="F7" s="406"/>
      <c r="G7" s="406"/>
      <c r="H7" s="407"/>
      <c r="I7" s="399" t="s">
        <v>53</v>
      </c>
      <c r="J7" s="400"/>
      <c r="K7" s="401"/>
      <c r="L7" s="399" t="s">
        <v>54</v>
      </c>
      <c r="M7" s="402"/>
      <c r="N7" s="403"/>
      <c r="O7" s="399" t="s">
        <v>55</v>
      </c>
      <c r="P7" s="403"/>
      <c r="Q7" s="4"/>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7" customHeight="1" x14ac:dyDescent="0.25">
      <c r="A8" s="159"/>
      <c r="B8" s="408"/>
      <c r="C8" s="409"/>
      <c r="D8" s="409"/>
      <c r="E8" s="409"/>
      <c r="F8" s="409"/>
      <c r="G8" s="409"/>
      <c r="H8" s="410"/>
      <c r="I8" s="52"/>
      <c r="J8" s="53" t="s">
        <v>56</v>
      </c>
      <c r="K8" s="53" t="s">
        <v>57</v>
      </c>
      <c r="L8" s="52"/>
      <c r="M8" s="53" t="s">
        <v>56</v>
      </c>
      <c r="N8" s="53" t="s">
        <v>57</v>
      </c>
      <c r="O8" s="53" t="s">
        <v>58</v>
      </c>
      <c r="P8" s="54" t="s">
        <v>59</v>
      </c>
      <c r="Q8" s="4"/>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33" customHeight="1" x14ac:dyDescent="0.3">
      <c r="A9" s="157" t="s">
        <v>60</v>
      </c>
      <c r="B9" s="101" t="s">
        <v>61</v>
      </c>
      <c r="C9" s="388"/>
      <c r="D9" s="389"/>
      <c r="E9" s="101" t="s">
        <v>62</v>
      </c>
      <c r="F9" s="373"/>
      <c r="G9" s="373"/>
      <c r="H9" s="374"/>
      <c r="I9" s="55" t="s">
        <v>63</v>
      </c>
      <c r="J9" s="33"/>
      <c r="K9" s="33"/>
      <c r="L9" s="56" t="s">
        <v>64</v>
      </c>
      <c r="M9" s="177"/>
      <c r="N9" s="35"/>
      <c r="O9" s="115"/>
      <c r="P9" s="33"/>
      <c r="Q9" s="4"/>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33" customHeight="1" x14ac:dyDescent="0.3">
      <c r="A10" s="155" t="s">
        <v>65</v>
      </c>
      <c r="B10" s="60" t="s">
        <v>66</v>
      </c>
      <c r="C10" s="371"/>
      <c r="D10" s="385"/>
      <c r="E10" s="386" t="s">
        <v>67</v>
      </c>
      <c r="F10" s="387"/>
      <c r="G10" s="371"/>
      <c r="H10" s="372"/>
      <c r="I10" s="55" t="s">
        <v>68</v>
      </c>
      <c r="J10" s="34"/>
      <c r="K10" s="34"/>
      <c r="L10" s="57" t="s">
        <v>69</v>
      </c>
      <c r="M10" s="35"/>
      <c r="N10" s="35"/>
      <c r="O10" s="194"/>
      <c r="P10" s="34"/>
      <c r="Q10" s="4"/>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3" customHeight="1" x14ac:dyDescent="0.3">
      <c r="A11" s="58" t="s">
        <v>70</v>
      </c>
      <c r="B11" s="394"/>
      <c r="C11" s="258"/>
      <c r="D11" s="59" t="s">
        <v>71</v>
      </c>
      <c r="E11" s="392"/>
      <c r="F11" s="393"/>
      <c r="G11" s="393"/>
      <c r="H11" s="59" t="s">
        <v>72</v>
      </c>
      <c r="I11" s="429"/>
      <c r="J11" s="430"/>
      <c r="K11" s="431"/>
      <c r="L11" s="57" t="s">
        <v>73</v>
      </c>
      <c r="M11" s="35"/>
      <c r="N11" s="34"/>
      <c r="O11" s="194"/>
      <c r="P11" s="33"/>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3" customHeight="1" x14ac:dyDescent="0.3">
      <c r="A12" s="60" t="s">
        <v>74</v>
      </c>
      <c r="B12" s="394"/>
      <c r="C12" s="426"/>
      <c r="D12" s="165" t="s">
        <v>71</v>
      </c>
      <c r="E12" s="392"/>
      <c r="F12" s="393"/>
      <c r="G12" s="393"/>
      <c r="H12" s="61" t="s">
        <v>72</v>
      </c>
      <c r="I12" s="432"/>
      <c r="J12" s="433"/>
      <c r="K12" s="434"/>
      <c r="L12" s="62" t="s">
        <v>75</v>
      </c>
      <c r="M12" s="170">
        <f>SUM(M9:M11)</f>
        <v>0</v>
      </c>
      <c r="N12" s="171">
        <f>SUM(N9:N11)</f>
        <v>0</v>
      </c>
      <c r="O12" s="194"/>
      <c r="P12" s="36"/>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17.45" customHeight="1" x14ac:dyDescent="0.2">
      <c r="A13" s="381" t="s">
        <v>76</v>
      </c>
      <c r="B13" s="382"/>
      <c r="C13" s="328"/>
      <c r="D13" s="396"/>
      <c r="E13" s="363" t="s">
        <v>77</v>
      </c>
      <c r="F13" s="390">
        <v>0.7</v>
      </c>
      <c r="G13" s="363" t="s">
        <v>78</v>
      </c>
      <c r="H13" s="378"/>
      <c r="I13" s="365" t="s">
        <v>79</v>
      </c>
      <c r="J13" s="369">
        <f>ROUND(IF(D13*F13=" ", 0,D13*F13),2)</f>
        <v>0</v>
      </c>
      <c r="K13" s="395"/>
      <c r="L13" s="365" t="s">
        <v>80</v>
      </c>
      <c r="M13" s="367"/>
      <c r="N13" s="367"/>
      <c r="O13" s="437"/>
      <c r="P13" s="367"/>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17.45" customHeight="1" x14ac:dyDescent="0.2">
      <c r="A14" s="383"/>
      <c r="B14" s="384"/>
      <c r="C14" s="384"/>
      <c r="D14" s="364"/>
      <c r="E14" s="364"/>
      <c r="F14" s="391"/>
      <c r="G14" s="364"/>
      <c r="H14" s="379"/>
      <c r="I14" s="366"/>
      <c r="J14" s="370"/>
      <c r="K14" s="370"/>
      <c r="L14" s="366"/>
      <c r="M14" s="368"/>
      <c r="N14" s="368"/>
      <c r="O14" s="438"/>
      <c r="P14" s="368"/>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thickBot="1" x14ac:dyDescent="0.35">
      <c r="A15" s="63" t="s">
        <v>81</v>
      </c>
      <c r="B15" s="375"/>
      <c r="C15" s="376"/>
      <c r="D15" s="376"/>
      <c r="E15" s="376"/>
      <c r="F15" s="376"/>
      <c r="G15" s="376"/>
      <c r="H15" s="377"/>
      <c r="I15" s="64" t="s">
        <v>82</v>
      </c>
      <c r="J15" s="65">
        <f>SUM(J9:J14)</f>
        <v>0</v>
      </c>
      <c r="K15" s="65">
        <f>SUM(K9:K13)</f>
        <v>0</v>
      </c>
      <c r="L15" s="64" t="s">
        <v>82</v>
      </c>
      <c r="M15" s="66">
        <f>SUM(M12:M13)</f>
        <v>0</v>
      </c>
      <c r="N15" s="66">
        <f>SUM(N12:N13)</f>
        <v>0</v>
      </c>
      <c r="O15" s="118" t="s">
        <v>82</v>
      </c>
      <c r="P15" s="66">
        <f>SUM(P9:P13)</f>
        <v>0</v>
      </c>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thickTop="1" x14ac:dyDescent="0.3">
      <c r="A16" s="157" t="s">
        <v>60</v>
      </c>
      <c r="B16" s="101" t="s">
        <v>61</v>
      </c>
      <c r="C16" s="388"/>
      <c r="D16" s="389"/>
      <c r="E16" s="101" t="s">
        <v>62</v>
      </c>
      <c r="F16" s="373"/>
      <c r="G16" s="373"/>
      <c r="H16" s="374"/>
      <c r="I16" s="55" t="s">
        <v>63</v>
      </c>
      <c r="J16" s="33"/>
      <c r="K16" s="33"/>
      <c r="L16" s="57" t="s">
        <v>64</v>
      </c>
      <c r="M16" s="177"/>
      <c r="N16" s="35"/>
      <c r="O16" s="122"/>
      <c r="P16" s="33"/>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33" customHeight="1" x14ac:dyDescent="0.3">
      <c r="A17" s="155" t="s">
        <v>65</v>
      </c>
      <c r="B17" s="60" t="s">
        <v>66</v>
      </c>
      <c r="C17" s="371"/>
      <c r="D17" s="385"/>
      <c r="E17" s="386" t="s">
        <v>67</v>
      </c>
      <c r="F17" s="387"/>
      <c r="G17" s="371"/>
      <c r="H17" s="372"/>
      <c r="I17" s="55" t="s">
        <v>68</v>
      </c>
      <c r="J17" s="33"/>
      <c r="K17" s="33"/>
      <c r="L17" s="57" t="s">
        <v>69</v>
      </c>
      <c r="M17" s="35"/>
      <c r="N17" s="35"/>
      <c r="O17" s="122"/>
      <c r="P17" s="33"/>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33" customHeight="1" x14ac:dyDescent="0.3">
      <c r="A18" s="58" t="s">
        <v>70</v>
      </c>
      <c r="B18" s="394"/>
      <c r="C18" s="258"/>
      <c r="D18" s="59" t="s">
        <v>71</v>
      </c>
      <c r="E18" s="392"/>
      <c r="F18" s="393"/>
      <c r="G18" s="393"/>
      <c r="H18" s="59" t="s">
        <v>72</v>
      </c>
      <c r="I18" s="419"/>
      <c r="J18" s="420"/>
      <c r="K18" s="421"/>
      <c r="L18" s="57" t="s">
        <v>73</v>
      </c>
      <c r="M18" s="35"/>
      <c r="N18" s="34"/>
      <c r="O18" s="122"/>
      <c r="P18" s="33"/>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x14ac:dyDescent="0.3">
      <c r="A19" s="60" t="s">
        <v>74</v>
      </c>
      <c r="B19" s="394"/>
      <c r="C19" s="426"/>
      <c r="D19" s="61" t="s">
        <v>71</v>
      </c>
      <c r="E19" s="392"/>
      <c r="F19" s="393"/>
      <c r="G19" s="393"/>
      <c r="H19" s="61" t="s">
        <v>72</v>
      </c>
      <c r="I19" s="419"/>
      <c r="J19" s="420"/>
      <c r="K19" s="422"/>
      <c r="L19" s="62" t="s">
        <v>75</v>
      </c>
      <c r="M19" s="170">
        <f>SUM(M16:M18)</f>
        <v>0</v>
      </c>
      <c r="N19" s="171">
        <f>SUM(N16:N18)</f>
        <v>0</v>
      </c>
      <c r="O19" s="122"/>
      <c r="P19" s="36"/>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17.649999999999999" customHeight="1" x14ac:dyDescent="0.3">
      <c r="A20" s="381" t="s">
        <v>76</v>
      </c>
      <c r="B20" s="423"/>
      <c r="C20" s="423"/>
      <c r="D20" s="396">
        <v>0</v>
      </c>
      <c r="E20" s="363" t="s">
        <v>77</v>
      </c>
      <c r="F20" s="390">
        <v>0.7</v>
      </c>
      <c r="G20" s="363" t="s">
        <v>78</v>
      </c>
      <c r="H20" s="378"/>
      <c r="I20" s="365" t="s">
        <v>79</v>
      </c>
      <c r="J20" s="369">
        <f>ROUND(IF(D20*F20=" ",0,D20*F20),2)</f>
        <v>0</v>
      </c>
      <c r="K20" s="395"/>
      <c r="L20" s="365" t="s">
        <v>80</v>
      </c>
      <c r="M20" s="367"/>
      <c r="N20" s="367"/>
      <c r="O20" s="122"/>
      <c r="P20" s="36"/>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17.649999999999999" customHeight="1" x14ac:dyDescent="0.3">
      <c r="A21" s="383"/>
      <c r="B21" s="384"/>
      <c r="C21" s="384"/>
      <c r="D21" s="364"/>
      <c r="E21" s="364"/>
      <c r="F21" s="391"/>
      <c r="G21" s="364"/>
      <c r="H21" s="379"/>
      <c r="I21" s="380"/>
      <c r="J21" s="370"/>
      <c r="K21" s="370"/>
      <c r="L21" s="366"/>
      <c r="M21" s="368"/>
      <c r="N21" s="368"/>
      <c r="O21" s="122"/>
      <c r="P21" s="189"/>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thickBot="1" x14ac:dyDescent="0.35">
      <c r="A22" s="63" t="s">
        <v>81</v>
      </c>
      <c r="B22" s="375"/>
      <c r="C22" s="376"/>
      <c r="D22" s="376"/>
      <c r="E22" s="376"/>
      <c r="F22" s="376"/>
      <c r="G22" s="376"/>
      <c r="H22" s="377"/>
      <c r="I22" s="64" t="s">
        <v>82</v>
      </c>
      <c r="J22" s="65">
        <f>SUM(J16:J21)</f>
        <v>0</v>
      </c>
      <c r="K22" s="67">
        <f>SUM(K16:K20)</f>
        <v>0</v>
      </c>
      <c r="L22" s="64" t="s">
        <v>82</v>
      </c>
      <c r="M22" s="66">
        <f>SUM(M19:M20)</f>
        <v>0</v>
      </c>
      <c r="N22" s="66">
        <f>SUM(N19:N20)</f>
        <v>0</v>
      </c>
      <c r="O22" s="117" t="s">
        <v>82</v>
      </c>
      <c r="P22" s="68">
        <f>SUM(P16:P20)</f>
        <v>0</v>
      </c>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thickTop="1" x14ac:dyDescent="0.3">
      <c r="A23" s="157" t="s">
        <v>60</v>
      </c>
      <c r="B23" s="101" t="s">
        <v>61</v>
      </c>
      <c r="C23" s="435"/>
      <c r="D23" s="436"/>
      <c r="E23" s="101" t="s">
        <v>62</v>
      </c>
      <c r="F23" s="424"/>
      <c r="G23" s="424"/>
      <c r="H23" s="425"/>
      <c r="I23" s="190" t="s">
        <v>63</v>
      </c>
      <c r="J23" s="33"/>
      <c r="K23" s="33"/>
      <c r="L23" s="57" t="s">
        <v>64</v>
      </c>
      <c r="M23" s="177"/>
      <c r="N23" s="35"/>
      <c r="O23" s="123"/>
      <c r="P23" s="33"/>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33" customHeight="1" x14ac:dyDescent="0.3">
      <c r="A24" s="155" t="s">
        <v>65</v>
      </c>
      <c r="B24" s="60" t="s">
        <v>66</v>
      </c>
      <c r="C24" s="371"/>
      <c r="D24" s="385"/>
      <c r="E24" s="386" t="s">
        <v>67</v>
      </c>
      <c r="F24" s="387"/>
      <c r="G24" s="371"/>
      <c r="H24" s="372"/>
      <c r="I24" s="55" t="s">
        <v>68</v>
      </c>
      <c r="J24" s="33"/>
      <c r="K24" s="33"/>
      <c r="L24" s="57" t="s">
        <v>69</v>
      </c>
      <c r="M24" s="35"/>
      <c r="N24" s="35"/>
      <c r="O24" s="109"/>
      <c r="P24" s="33"/>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33" customHeight="1" x14ac:dyDescent="0.3">
      <c r="A25" s="58" t="s">
        <v>70</v>
      </c>
      <c r="B25" s="394"/>
      <c r="C25" s="258"/>
      <c r="D25" s="59" t="s">
        <v>71</v>
      </c>
      <c r="E25" s="392"/>
      <c r="F25" s="393"/>
      <c r="G25" s="393"/>
      <c r="H25" s="59" t="s">
        <v>72</v>
      </c>
      <c r="I25" s="184"/>
      <c r="J25" s="69"/>
      <c r="K25" s="182"/>
      <c r="L25" s="57" t="s">
        <v>73</v>
      </c>
      <c r="M25" s="35"/>
      <c r="N25" s="34"/>
      <c r="O25" s="109"/>
      <c r="P25" s="33"/>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x14ac:dyDescent="0.3">
      <c r="A26" s="60" t="s">
        <v>74</v>
      </c>
      <c r="B26" s="394"/>
      <c r="C26" s="426"/>
      <c r="D26" s="61" t="s">
        <v>71</v>
      </c>
      <c r="E26" s="392"/>
      <c r="F26" s="393"/>
      <c r="G26" s="393"/>
      <c r="H26" s="61" t="s">
        <v>72</v>
      </c>
      <c r="I26" s="70"/>
      <c r="J26" s="71"/>
      <c r="K26" s="148"/>
      <c r="L26" s="62" t="s">
        <v>75</v>
      </c>
      <c r="M26" s="170">
        <f>SUM(M23:M25)</f>
        <v>0</v>
      </c>
      <c r="N26" s="171">
        <f>SUM(N23:N25)</f>
        <v>0</v>
      </c>
      <c r="O26" s="109"/>
      <c r="P26" s="36"/>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17.45" customHeight="1" x14ac:dyDescent="0.3">
      <c r="A27" s="381" t="s">
        <v>76</v>
      </c>
      <c r="B27" s="328"/>
      <c r="C27" s="328"/>
      <c r="D27" s="396"/>
      <c r="E27" s="363" t="s">
        <v>77</v>
      </c>
      <c r="F27" s="390">
        <v>0.7</v>
      </c>
      <c r="G27" s="363" t="s">
        <v>78</v>
      </c>
      <c r="H27" s="378"/>
      <c r="I27" s="365" t="s">
        <v>79</v>
      </c>
      <c r="J27" s="369">
        <f>ROUND(IF(D27*F27=" ",0,D27*F27),2)</f>
        <v>0</v>
      </c>
      <c r="K27" s="395"/>
      <c r="L27" s="365" t="s">
        <v>80</v>
      </c>
      <c r="M27" s="367"/>
      <c r="N27" s="367"/>
      <c r="O27" s="124"/>
      <c r="P27" s="37"/>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17.45" customHeight="1" x14ac:dyDescent="0.3">
      <c r="A28" s="383"/>
      <c r="B28" s="384"/>
      <c r="C28" s="384"/>
      <c r="D28" s="364"/>
      <c r="E28" s="364"/>
      <c r="F28" s="391"/>
      <c r="G28" s="364"/>
      <c r="H28" s="379"/>
      <c r="I28" s="366"/>
      <c r="J28" s="370"/>
      <c r="K28" s="370"/>
      <c r="L28" s="366"/>
      <c r="M28" s="368"/>
      <c r="N28" s="368"/>
      <c r="O28" s="109"/>
      <c r="P28" s="166"/>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thickBot="1" x14ac:dyDescent="0.35">
      <c r="A29" s="63" t="s">
        <v>81</v>
      </c>
      <c r="B29" s="375"/>
      <c r="C29" s="376"/>
      <c r="D29" s="376"/>
      <c r="E29" s="376"/>
      <c r="F29" s="376"/>
      <c r="G29" s="376"/>
      <c r="H29" s="377"/>
      <c r="I29" s="64" t="s">
        <v>82</v>
      </c>
      <c r="J29" s="65">
        <f>SUM(J23:J28)</f>
        <v>0</v>
      </c>
      <c r="K29" s="67">
        <f>SUM(K23:K27)</f>
        <v>0</v>
      </c>
      <c r="L29" s="64" t="s">
        <v>82</v>
      </c>
      <c r="M29" s="66">
        <f>SUM(M26:M27)</f>
        <v>0</v>
      </c>
      <c r="N29" s="66">
        <f>SUM(N26:N27)</f>
        <v>0</v>
      </c>
      <c r="O29" s="117" t="s">
        <v>82</v>
      </c>
      <c r="P29" s="68">
        <f>SUM(P23:P27)</f>
        <v>0</v>
      </c>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thickTop="1" x14ac:dyDescent="0.3">
      <c r="A30" s="157" t="s">
        <v>60</v>
      </c>
      <c r="B30" s="101" t="s">
        <v>61</v>
      </c>
      <c r="C30" s="388"/>
      <c r="D30" s="389"/>
      <c r="E30" s="101" t="s">
        <v>62</v>
      </c>
      <c r="F30" s="373"/>
      <c r="G30" s="373"/>
      <c r="H30" s="374"/>
      <c r="I30" s="55" t="s">
        <v>63</v>
      </c>
      <c r="J30" s="38"/>
      <c r="K30" s="38"/>
      <c r="L30" s="57" t="s">
        <v>64</v>
      </c>
      <c r="M30" s="177"/>
      <c r="N30" s="35"/>
      <c r="O30" s="123"/>
      <c r="P30" s="38"/>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33" customHeight="1" x14ac:dyDescent="0.3">
      <c r="A31" s="155" t="s">
        <v>65</v>
      </c>
      <c r="B31" s="60" t="s">
        <v>66</v>
      </c>
      <c r="C31" s="371"/>
      <c r="D31" s="385"/>
      <c r="E31" s="386" t="s">
        <v>67</v>
      </c>
      <c r="F31" s="387"/>
      <c r="G31" s="371"/>
      <c r="H31" s="372"/>
      <c r="I31" s="55" t="s">
        <v>68</v>
      </c>
      <c r="J31" s="38"/>
      <c r="K31" s="38"/>
      <c r="L31" s="57" t="s">
        <v>69</v>
      </c>
      <c r="M31" s="35"/>
      <c r="N31" s="35"/>
      <c r="O31" s="109"/>
      <c r="P31" s="38"/>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33" customHeight="1" x14ac:dyDescent="0.3">
      <c r="A32" s="58" t="s">
        <v>70</v>
      </c>
      <c r="B32" s="394"/>
      <c r="C32" s="258"/>
      <c r="D32" s="59" t="s">
        <v>71</v>
      </c>
      <c r="E32" s="392"/>
      <c r="F32" s="393"/>
      <c r="G32" s="393"/>
      <c r="H32" s="59" t="s">
        <v>72</v>
      </c>
      <c r="I32" s="184"/>
      <c r="J32" s="69"/>
      <c r="K32" s="182"/>
      <c r="L32" s="57" t="s">
        <v>73</v>
      </c>
      <c r="M32" s="35"/>
      <c r="N32" s="34"/>
      <c r="O32" s="109"/>
      <c r="P32" s="38"/>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x14ac:dyDescent="0.3">
      <c r="A33" s="60" t="s">
        <v>74</v>
      </c>
      <c r="B33" s="394"/>
      <c r="C33" s="426"/>
      <c r="D33" s="61" t="s">
        <v>71</v>
      </c>
      <c r="E33" s="392"/>
      <c r="F33" s="393"/>
      <c r="G33" s="393"/>
      <c r="H33" s="61" t="s">
        <v>72</v>
      </c>
      <c r="I33" s="70"/>
      <c r="J33" s="71"/>
      <c r="K33" s="148"/>
      <c r="L33" s="62" t="s">
        <v>75</v>
      </c>
      <c r="M33" s="170">
        <f>SUM(M30:M32)</f>
        <v>0</v>
      </c>
      <c r="N33" s="171">
        <f>SUM(N30:N32)</f>
        <v>0</v>
      </c>
      <c r="O33" s="109"/>
      <c r="P33" s="37"/>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17.45" customHeight="1" x14ac:dyDescent="0.3">
      <c r="A34" s="381" t="s">
        <v>76</v>
      </c>
      <c r="B34" s="382"/>
      <c r="C34" s="328"/>
      <c r="D34" s="396"/>
      <c r="E34" s="363" t="s">
        <v>77</v>
      </c>
      <c r="F34" s="390">
        <v>0.7</v>
      </c>
      <c r="G34" s="363" t="s">
        <v>78</v>
      </c>
      <c r="H34" s="378"/>
      <c r="I34" s="365" t="s">
        <v>79</v>
      </c>
      <c r="J34" s="369">
        <f>ROUND(IF(D34*F34=" ",0,D34*F34),2)</f>
        <v>0</v>
      </c>
      <c r="K34" s="395"/>
      <c r="L34" s="365" t="s">
        <v>80</v>
      </c>
      <c r="M34" s="367"/>
      <c r="N34" s="367"/>
      <c r="O34" s="124"/>
      <c r="P34" s="37"/>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17.45" customHeight="1" x14ac:dyDescent="0.3">
      <c r="A35" s="383"/>
      <c r="B35" s="384"/>
      <c r="C35" s="384"/>
      <c r="D35" s="364"/>
      <c r="E35" s="364"/>
      <c r="F35" s="391"/>
      <c r="G35" s="364"/>
      <c r="H35" s="379"/>
      <c r="I35" s="366"/>
      <c r="J35" s="370"/>
      <c r="K35" s="370"/>
      <c r="L35" s="366"/>
      <c r="M35" s="368"/>
      <c r="N35" s="368"/>
      <c r="O35" s="109"/>
      <c r="P35" s="166"/>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thickBot="1" x14ac:dyDescent="0.35">
      <c r="A36" s="63" t="s">
        <v>81</v>
      </c>
      <c r="B36" s="375"/>
      <c r="C36" s="376"/>
      <c r="D36" s="376"/>
      <c r="E36" s="376"/>
      <c r="F36" s="376"/>
      <c r="G36" s="376"/>
      <c r="H36" s="377"/>
      <c r="I36" s="64" t="s">
        <v>82</v>
      </c>
      <c r="J36" s="65">
        <f>SUM(J30:J35)</f>
        <v>0</v>
      </c>
      <c r="K36" s="67">
        <f>SUM(K30:K34)</f>
        <v>0</v>
      </c>
      <c r="L36" s="64" t="s">
        <v>82</v>
      </c>
      <c r="M36" s="66">
        <f>SUM(M33:M34)</f>
        <v>0</v>
      </c>
      <c r="N36" s="66">
        <f>SUM(N33:N34)</f>
        <v>0</v>
      </c>
      <c r="O36" s="116" t="s">
        <v>82</v>
      </c>
      <c r="P36" s="68">
        <f>SUM(P30:P34)</f>
        <v>0</v>
      </c>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thickTop="1" x14ac:dyDescent="0.3">
      <c r="A37" s="157" t="s">
        <v>60</v>
      </c>
      <c r="B37" s="101" t="s">
        <v>61</v>
      </c>
      <c r="C37" s="388"/>
      <c r="D37" s="389"/>
      <c r="E37" s="101" t="s">
        <v>62</v>
      </c>
      <c r="F37" s="373"/>
      <c r="G37" s="373"/>
      <c r="H37" s="374"/>
      <c r="I37" s="55" t="s">
        <v>63</v>
      </c>
      <c r="J37" s="38"/>
      <c r="K37" s="38"/>
      <c r="L37" s="57" t="s">
        <v>64</v>
      </c>
      <c r="M37" s="177"/>
      <c r="N37" s="35"/>
      <c r="O37" s="123"/>
      <c r="P37" s="38"/>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33" customHeight="1" x14ac:dyDescent="0.3">
      <c r="A38" s="155" t="s">
        <v>65</v>
      </c>
      <c r="B38" s="60" t="s">
        <v>66</v>
      </c>
      <c r="C38" s="371"/>
      <c r="D38" s="385"/>
      <c r="E38" s="386" t="s">
        <v>67</v>
      </c>
      <c r="F38" s="387"/>
      <c r="G38" s="371"/>
      <c r="H38" s="372"/>
      <c r="I38" s="55" t="s">
        <v>68</v>
      </c>
      <c r="J38" s="38"/>
      <c r="K38" s="38"/>
      <c r="L38" s="57" t="s">
        <v>69</v>
      </c>
      <c r="M38" s="35"/>
      <c r="N38" s="35"/>
      <c r="O38" s="109"/>
      <c r="P38" s="38"/>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33" customHeight="1" x14ac:dyDescent="0.3">
      <c r="A39" s="58" t="s">
        <v>70</v>
      </c>
      <c r="B39" s="394"/>
      <c r="C39" s="258"/>
      <c r="D39" s="59" t="s">
        <v>71</v>
      </c>
      <c r="E39" s="392"/>
      <c r="F39" s="393"/>
      <c r="G39" s="393"/>
      <c r="H39" s="59" t="s">
        <v>72</v>
      </c>
      <c r="I39" s="184"/>
      <c r="J39" s="69"/>
      <c r="K39" s="182"/>
      <c r="L39" s="57" t="s">
        <v>73</v>
      </c>
      <c r="M39" s="35"/>
      <c r="N39" s="34"/>
      <c r="O39" s="109"/>
      <c r="P39" s="38"/>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x14ac:dyDescent="0.3">
      <c r="A40" s="60" t="s">
        <v>74</v>
      </c>
      <c r="B40" s="191"/>
      <c r="C40" s="192"/>
      <c r="D40" s="61" t="s">
        <v>71</v>
      </c>
      <c r="E40" s="392"/>
      <c r="F40" s="393"/>
      <c r="G40" s="393"/>
      <c r="H40" s="61" t="s">
        <v>72</v>
      </c>
      <c r="I40" s="70"/>
      <c r="J40" s="71"/>
      <c r="K40" s="148"/>
      <c r="L40" s="62" t="s">
        <v>75</v>
      </c>
      <c r="M40" s="170">
        <f>SUM(M37:M39)</f>
        <v>0</v>
      </c>
      <c r="N40" s="171">
        <f>SUM(N37:N39)</f>
        <v>0</v>
      </c>
      <c r="O40" s="109"/>
      <c r="P40" s="37"/>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17.45" customHeight="1" x14ac:dyDescent="0.3">
      <c r="A41" s="381" t="s">
        <v>76</v>
      </c>
      <c r="B41" s="382"/>
      <c r="C41" s="328"/>
      <c r="D41" s="396"/>
      <c r="E41" s="363" t="s">
        <v>77</v>
      </c>
      <c r="F41" s="390">
        <v>0.7</v>
      </c>
      <c r="G41" s="363" t="s">
        <v>78</v>
      </c>
      <c r="H41" s="378"/>
      <c r="I41" s="365" t="s">
        <v>79</v>
      </c>
      <c r="J41" s="369">
        <f>ROUND(IF(D41*F41=" ",0,D41*F41),2)</f>
        <v>0</v>
      </c>
      <c r="K41" s="395"/>
      <c r="L41" s="365" t="s">
        <v>80</v>
      </c>
      <c r="M41" s="367"/>
      <c r="N41" s="367"/>
      <c r="O41" s="124"/>
      <c r="P41" s="37"/>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17.45" customHeight="1" x14ac:dyDescent="0.3">
      <c r="A42" s="383"/>
      <c r="B42" s="384"/>
      <c r="C42" s="384"/>
      <c r="D42" s="364"/>
      <c r="E42" s="364"/>
      <c r="F42" s="391"/>
      <c r="G42" s="364"/>
      <c r="H42" s="379"/>
      <c r="I42" s="366"/>
      <c r="J42" s="370"/>
      <c r="K42" s="370"/>
      <c r="L42" s="366"/>
      <c r="M42" s="368"/>
      <c r="N42" s="368"/>
      <c r="O42" s="109"/>
      <c r="P42" s="166"/>
      <c r="Q42" s="4"/>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thickBot="1" x14ac:dyDescent="0.35">
      <c r="A43" s="63" t="s">
        <v>81</v>
      </c>
      <c r="B43" s="375"/>
      <c r="C43" s="376"/>
      <c r="D43" s="376"/>
      <c r="E43" s="376"/>
      <c r="F43" s="376"/>
      <c r="G43" s="376"/>
      <c r="H43" s="377"/>
      <c r="I43" s="64" t="s">
        <v>82</v>
      </c>
      <c r="J43" s="65">
        <f>SUM(J37:J42)</f>
        <v>0</v>
      </c>
      <c r="K43" s="67">
        <f>SUM(K37:K41)</f>
        <v>0</v>
      </c>
      <c r="L43" s="64" t="s">
        <v>82</v>
      </c>
      <c r="M43" s="66">
        <f>SUM(M40:M41)</f>
        <v>0</v>
      </c>
      <c r="N43" s="66">
        <f>SUM(N40:N41)</f>
        <v>0</v>
      </c>
      <c r="O43" s="119" t="s">
        <v>82</v>
      </c>
      <c r="P43" s="68">
        <f>SUM(P37:P41)</f>
        <v>0</v>
      </c>
      <c r="Q43" s="4"/>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6" customHeight="1" thickTop="1" x14ac:dyDescent="0.3">
      <c r="A44" s="72"/>
      <c r="B44" s="73"/>
      <c r="C44" s="73"/>
      <c r="D44" s="73"/>
      <c r="E44" s="73"/>
      <c r="F44" s="73"/>
      <c r="G44" s="73"/>
      <c r="H44" s="73"/>
      <c r="I44" s="74" t="s">
        <v>63</v>
      </c>
      <c r="J44" s="75">
        <f>SUM(J9+J16+J23+J30+J37)</f>
        <v>0</v>
      </c>
      <c r="K44" s="75">
        <f>SUM(K9+K16+K23+K30+K37)</f>
        <v>0</v>
      </c>
      <c r="L44" s="76" t="s">
        <v>83</v>
      </c>
      <c r="M44" s="77">
        <f>SUM(M12,M19,M26,M33,M40)</f>
        <v>0</v>
      </c>
      <c r="N44" s="77">
        <f>SUM(N12,N19,N26,N33,N40)</f>
        <v>0</v>
      </c>
      <c r="O44" s="102" t="s">
        <v>84</v>
      </c>
      <c r="P44" s="78">
        <f>SUM(P15,P22,P29,P36,P43)</f>
        <v>0</v>
      </c>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33" customHeight="1" x14ac:dyDescent="0.3">
      <c r="B45" s="79"/>
      <c r="C45" s="79"/>
      <c r="D45" s="79"/>
      <c r="E45" s="79"/>
      <c r="F45" s="80"/>
      <c r="G45" s="427" t="s">
        <v>85</v>
      </c>
      <c r="H45" s="428"/>
      <c r="I45" s="81" t="s">
        <v>68</v>
      </c>
      <c r="J45" s="82">
        <f>SUM(J10+J17+J24+J31+J38)</f>
        <v>0</v>
      </c>
      <c r="K45" s="82">
        <f>SUM(K10+K17+K24+K31+K38)</f>
        <v>0</v>
      </c>
      <c r="L45" s="83" t="s">
        <v>86</v>
      </c>
      <c r="M45" s="84">
        <f>SUM(M13,M20,M27,M34,M41)</f>
        <v>0</v>
      </c>
      <c r="N45" s="84">
        <f>SUM(N13,N20,N27,N34,N41)</f>
        <v>0</v>
      </c>
      <c r="O45" s="85"/>
      <c r="P45" s="86"/>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33" customHeight="1" x14ac:dyDescent="0.3">
      <c r="G46" s="428"/>
      <c r="H46" s="428"/>
      <c r="I46" s="87" t="s">
        <v>79</v>
      </c>
      <c r="J46" s="88">
        <f>SUM(J13,J14,J20,J21,J27,J28,J34,J35,J41,J42)</f>
        <v>0</v>
      </c>
      <c r="K46" s="156"/>
      <c r="L46" s="89"/>
      <c r="M46" s="89"/>
      <c r="N46" s="90"/>
      <c r="O46" s="103"/>
      <c r="P46" s="91"/>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18" customHeight="1" x14ac:dyDescent="0.3">
      <c r="A47" s="111" t="s">
        <v>87</v>
      </c>
      <c r="B47"/>
      <c r="C47" s="15"/>
      <c r="D47" s="15"/>
      <c r="E47" s="15"/>
      <c r="I47" s="3"/>
      <c r="K47" s="92"/>
      <c r="L47" s="93"/>
      <c r="M47" s="93"/>
      <c r="N47" s="93"/>
      <c r="O47" s="94"/>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18" customHeight="1" x14ac:dyDescent="0.3">
      <c r="A48" s="112">
        <v>-1</v>
      </c>
      <c r="B48" s="443" t="s">
        <v>88</v>
      </c>
      <c r="C48" s="442"/>
      <c r="D48" s="172"/>
      <c r="E48" s="112">
        <v>-2</v>
      </c>
      <c r="F48" s="448" t="s">
        <v>89</v>
      </c>
      <c r="G48" s="449"/>
      <c r="H48" s="449"/>
      <c r="I48" s="113">
        <v>-3</v>
      </c>
      <c r="J48" s="445" t="s">
        <v>90</v>
      </c>
      <c r="K48" s="446"/>
      <c r="L48" s="446"/>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18" customHeight="1" x14ac:dyDescent="0.3">
      <c r="B49" s="447" t="s">
        <v>91</v>
      </c>
      <c r="C49" s="442"/>
      <c r="D49"/>
      <c r="E49" s="172"/>
      <c r="F49" s="443" t="s">
        <v>92</v>
      </c>
      <c r="G49" s="442"/>
      <c r="H49" s="95"/>
      <c r="I49" s="193"/>
      <c r="J49" s="446"/>
      <c r="K49" s="446"/>
      <c r="L49" s="446"/>
      <c r="O49" s="3"/>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18" customHeight="1" x14ac:dyDescent="0.3">
      <c r="B50" s="195" t="s">
        <v>93</v>
      </c>
      <c r="C50" s="172"/>
      <c r="D50" s="172"/>
      <c r="E50" s="172"/>
      <c r="F50" s="441" t="s">
        <v>94</v>
      </c>
      <c r="G50" s="442"/>
      <c r="H50" s="95"/>
      <c r="I50" s="95"/>
      <c r="J50" s="446"/>
      <c r="K50" s="446"/>
      <c r="L50" s="446"/>
      <c r="O50" s="3"/>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6"/>
      <c r="B51" s="447" t="s">
        <v>95</v>
      </c>
      <c r="C51" s="442"/>
      <c r="D51"/>
      <c r="E51" s="172"/>
      <c r="F51" s="443" t="s">
        <v>96</v>
      </c>
      <c r="G51" s="442"/>
      <c r="H51" s="95"/>
      <c r="I51" s="95"/>
      <c r="J51" s="446"/>
      <c r="K51" s="446"/>
      <c r="L51" s="446"/>
      <c r="M51" s="6"/>
      <c r="N51" s="6"/>
      <c r="O51" s="8"/>
      <c r="P51" s="96"/>
      <c r="Q51" s="97"/>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B52" s="181"/>
      <c r="C52" s="181"/>
      <c r="D52" s="181"/>
      <c r="E52" s="181"/>
      <c r="F52" s="441" t="s">
        <v>97</v>
      </c>
      <c r="G52" s="442"/>
      <c r="H52" s="95"/>
      <c r="I52" s="98"/>
      <c r="J52" s="446"/>
      <c r="K52" s="446"/>
      <c r="L52" s="446"/>
      <c r="M52" s="6"/>
      <c r="N52" s="6"/>
      <c r="O52" s="8"/>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1.25" customHeight="1" x14ac:dyDescent="0.2">
      <c r="A53" s="16"/>
      <c r="B53" s="6"/>
      <c r="C53" s="6"/>
      <c r="D53" s="6"/>
      <c r="E53" s="6"/>
      <c r="F53" s="6"/>
      <c r="G53" s="6"/>
      <c r="H53" s="6"/>
      <c r="I53" s="8"/>
      <c r="J53" s="6"/>
      <c r="K53" s="6"/>
      <c r="L53" s="6"/>
      <c r="M53" s="6"/>
      <c r="N53" s="6"/>
      <c r="O53" s="8"/>
      <c r="P53" s="96"/>
      <c r="Q53" s="97"/>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A54" s="110" t="s">
        <v>98</v>
      </c>
      <c r="B54" s="185" t="s">
        <v>99</v>
      </c>
      <c r="C54" s="172"/>
      <c r="D54" s="172"/>
      <c r="E54" s="172"/>
      <c r="F54" s="172"/>
      <c r="G54" s="172"/>
      <c r="H54" s="172"/>
      <c r="I54" s="172"/>
      <c r="J54" s="172"/>
      <c r="K54" s="172"/>
      <c r="L54"/>
      <c r="M54"/>
      <c r="N54"/>
      <c r="O54" s="3"/>
      <c r="P54" s="96"/>
      <c r="Q54" s="97"/>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6"/>
      <c r="B55" s="444" t="s">
        <v>100</v>
      </c>
      <c r="C55" s="444"/>
      <c r="D55" s="444"/>
      <c r="E55" s="444"/>
      <c r="F55" s="444"/>
      <c r="I55" s="3"/>
      <c r="L55" s="6"/>
      <c r="M55" s="6"/>
      <c r="N55" s="6"/>
      <c r="O55" s="8"/>
      <c r="P55" s="6"/>
      <c r="Q55" s="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A56" s="6"/>
      <c r="B56" s="6"/>
      <c r="C56" s="439" t="s">
        <v>56</v>
      </c>
      <c r="D56" s="439"/>
      <c r="E56" s="439"/>
      <c r="F56" s="95"/>
      <c r="G56" s="440">
        <v>135.6</v>
      </c>
      <c r="H56" s="297"/>
      <c r="I56" s="3"/>
      <c r="L56" s="6"/>
      <c r="N56" s="99"/>
      <c r="O56" s="8"/>
      <c r="P56" s="6"/>
      <c r="Q56" s="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row>
    <row r="57" spans="1:136" ht="18" customHeight="1" x14ac:dyDescent="0.3">
      <c r="B57" s="6"/>
      <c r="C57" s="439" t="s">
        <v>101</v>
      </c>
      <c r="D57" s="439"/>
      <c r="E57" s="439"/>
      <c r="F57" s="439"/>
      <c r="G57" s="440">
        <v>154.9</v>
      </c>
      <c r="H57" s="297"/>
      <c r="I57" s="3"/>
      <c r="N57" s="99"/>
      <c r="O57" s="6"/>
      <c r="Q57" s="6"/>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row>
    <row r="58" spans="1:136" ht="15" customHeight="1" x14ac:dyDescent="0.2">
      <c r="A58" s="6" t="s">
        <v>45</v>
      </c>
      <c r="B58" s="6"/>
      <c r="C58" s="6"/>
      <c r="D58" s="6"/>
      <c r="E58" s="6"/>
      <c r="F58" s="6"/>
      <c r="G58" s="6"/>
      <c r="H58" s="6"/>
      <c r="I58" s="8"/>
      <c r="J58" s="6"/>
      <c r="K58" s="6"/>
      <c r="L58" s="6"/>
      <c r="M58" s="6"/>
      <c r="N58" s="6"/>
      <c r="O58" s="8"/>
      <c r="P58" s="147" t="s">
        <v>46</v>
      </c>
      <c r="Q58" s="97"/>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x14ac:dyDescent="0.2">
      <c r="A59" s="2"/>
      <c r="B59" s="2"/>
      <c r="C59" s="2"/>
      <c r="D59" s="2"/>
      <c r="E59" s="2"/>
      <c r="F59" s="2"/>
      <c r="G59" s="2"/>
      <c r="H59" s="2"/>
      <c r="I59" s="100"/>
      <c r="J59" s="2"/>
      <c r="K59" s="2"/>
      <c r="L59" s="2"/>
      <c r="M59" s="2"/>
      <c r="N59" s="2"/>
      <c r="O59" s="100"/>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x14ac:dyDescent="0.2">
      <c r="A60" s="2"/>
      <c r="B60" s="2"/>
      <c r="C60" s="2"/>
      <c r="D60" s="2"/>
      <c r="E60" s="2"/>
      <c r="F60" s="2"/>
      <c r="G60" s="2"/>
      <c r="H60" s="2"/>
      <c r="I60" s="100"/>
      <c r="J60" s="2"/>
      <c r="K60" s="2"/>
      <c r="L60" s="2"/>
      <c r="M60" s="2"/>
      <c r="N60" s="2"/>
      <c r="O60" s="100"/>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x14ac:dyDescent="0.2">
      <c r="A61" s="2"/>
      <c r="B61" s="2"/>
      <c r="C61" s="2"/>
      <c r="D61" s="2"/>
      <c r="E61" s="2"/>
      <c r="F61" s="2"/>
      <c r="G61" s="2"/>
      <c r="H61" s="2"/>
      <c r="I61" s="100"/>
      <c r="J61" s="2"/>
      <c r="K61" s="2"/>
      <c r="L61" s="2"/>
      <c r="M61" s="2"/>
      <c r="N61" s="2"/>
      <c r="O61" s="100"/>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x14ac:dyDescent="0.2">
      <c r="A62" s="2"/>
      <c r="B62" s="2"/>
      <c r="C62" s="2"/>
      <c r="D62" s="2"/>
      <c r="E62" s="2"/>
      <c r="F62" s="2"/>
      <c r="G62" s="2"/>
      <c r="H62" s="2"/>
      <c r="I62" s="100"/>
      <c r="J62" s="2"/>
      <c r="K62" s="2"/>
      <c r="L62" s="2"/>
      <c r="M62" s="2"/>
      <c r="N62" s="2"/>
      <c r="O62" s="100"/>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c r="Q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row>
  </sheetData>
  <sheetProtection selectLockedCells="1"/>
  <mergeCells count="134">
    <mergeCell ref="C56:E56"/>
    <mergeCell ref="G56:H56"/>
    <mergeCell ref="B55:F55"/>
    <mergeCell ref="J48:L52"/>
    <mergeCell ref="B51:C51"/>
    <mergeCell ref="B49:C49"/>
    <mergeCell ref="F48:H48"/>
    <mergeCell ref="F50:G50"/>
    <mergeCell ref="F51:G51"/>
    <mergeCell ref="C57:F57"/>
    <mergeCell ref="G57:H57"/>
    <mergeCell ref="F52:G52"/>
    <mergeCell ref="B48:C48"/>
    <mergeCell ref="F49:G49"/>
    <mergeCell ref="E18:G18"/>
    <mergeCell ref="B32:C32"/>
    <mergeCell ref="B33:C33"/>
    <mergeCell ref="G31:H31"/>
    <mergeCell ref="B18:C18"/>
    <mergeCell ref="E33:G33"/>
    <mergeCell ref="F30:H30"/>
    <mergeCell ref="B25:C25"/>
    <mergeCell ref="B29:H29"/>
    <mergeCell ref="E25:G25"/>
    <mergeCell ref="E32:G32"/>
    <mergeCell ref="C24:D24"/>
    <mergeCell ref="E24:F24"/>
    <mergeCell ref="C31:D31"/>
    <mergeCell ref="E31:F31"/>
    <mergeCell ref="F27:F28"/>
    <mergeCell ref="G24:H24"/>
    <mergeCell ref="B26:C26"/>
    <mergeCell ref="A27:C28"/>
    <mergeCell ref="G45:H46"/>
    <mergeCell ref="O7:P7"/>
    <mergeCell ref="C9:D9"/>
    <mergeCell ref="F9:H9"/>
    <mergeCell ref="E11:G11"/>
    <mergeCell ref="I11:K12"/>
    <mergeCell ref="E12:G12"/>
    <mergeCell ref="B12:C12"/>
    <mergeCell ref="C30:D30"/>
    <mergeCell ref="C16:D16"/>
    <mergeCell ref="C10:D10"/>
    <mergeCell ref="A13:C14"/>
    <mergeCell ref="E13:E14"/>
    <mergeCell ref="K27:K28"/>
    <mergeCell ref="F16:H16"/>
    <mergeCell ref="E19:G19"/>
    <mergeCell ref="G17:H17"/>
    <mergeCell ref="C17:D17"/>
    <mergeCell ref="C23:D23"/>
    <mergeCell ref="O13:O14"/>
    <mergeCell ref="P13:P14"/>
    <mergeCell ref="B43:H43"/>
    <mergeCell ref="B11:C11"/>
    <mergeCell ref="D13:D14"/>
    <mergeCell ref="N27:N28"/>
    <mergeCell ref="L34:L35"/>
    <mergeCell ref="M34:M35"/>
    <mergeCell ref="N34:N35"/>
    <mergeCell ref="B15:H15"/>
    <mergeCell ref="I18:K19"/>
    <mergeCell ref="E27:E28"/>
    <mergeCell ref="K34:K35"/>
    <mergeCell ref="A20:C21"/>
    <mergeCell ref="E26:G26"/>
    <mergeCell ref="F23:H23"/>
    <mergeCell ref="B22:H22"/>
    <mergeCell ref="L20:L21"/>
    <mergeCell ref="M20:M21"/>
    <mergeCell ref="N20:N21"/>
    <mergeCell ref="K20:K21"/>
    <mergeCell ref="F20:F21"/>
    <mergeCell ref="D20:D21"/>
    <mergeCell ref="D27:D28"/>
    <mergeCell ref="B19:C19"/>
    <mergeCell ref="J27:J28"/>
    <mergeCell ref="G27:H28"/>
    <mergeCell ref="I27:I28"/>
    <mergeCell ref="J20:J21"/>
    <mergeCell ref="K13:K14"/>
    <mergeCell ref="F13:F14"/>
    <mergeCell ref="L13:L14"/>
    <mergeCell ref="M13:M14"/>
    <mergeCell ref="N13:N14"/>
    <mergeCell ref="E17:F17"/>
    <mergeCell ref="J13:J14"/>
    <mergeCell ref="D1:M1"/>
    <mergeCell ref="I7:K7"/>
    <mergeCell ref="L7:N7"/>
    <mergeCell ref="F3:L3"/>
    <mergeCell ref="E10:F10"/>
    <mergeCell ref="G10:H10"/>
    <mergeCell ref="B7:H8"/>
    <mergeCell ref="F2:L2"/>
    <mergeCell ref="A4:B4"/>
    <mergeCell ref="C4:H4"/>
    <mergeCell ref="C5:H5"/>
    <mergeCell ref="M4:N4"/>
    <mergeCell ref="G13:H14"/>
    <mergeCell ref="I13:I14"/>
    <mergeCell ref="N41:N42"/>
    <mergeCell ref="A34:C35"/>
    <mergeCell ref="C38:D38"/>
    <mergeCell ref="E38:F38"/>
    <mergeCell ref="C37:D37"/>
    <mergeCell ref="F34:F35"/>
    <mergeCell ref="E34:E35"/>
    <mergeCell ref="G34:H35"/>
    <mergeCell ref="I34:I35"/>
    <mergeCell ref="E39:G39"/>
    <mergeCell ref="E40:G40"/>
    <mergeCell ref="B39:C39"/>
    <mergeCell ref="F41:F42"/>
    <mergeCell ref="K41:K42"/>
    <mergeCell ref="I41:I42"/>
    <mergeCell ref="D34:D35"/>
    <mergeCell ref="D41:D42"/>
    <mergeCell ref="A41:C42"/>
    <mergeCell ref="E41:E42"/>
    <mergeCell ref="G41:H42"/>
    <mergeCell ref="J34:J35"/>
    <mergeCell ref="E20:E21"/>
    <mergeCell ref="L41:L42"/>
    <mergeCell ref="M41:M42"/>
    <mergeCell ref="J41:J42"/>
    <mergeCell ref="G38:H38"/>
    <mergeCell ref="F37:H37"/>
    <mergeCell ref="B36:H36"/>
    <mergeCell ref="G20:H21"/>
    <mergeCell ref="I20:I21"/>
    <mergeCell ref="L27:L28"/>
    <mergeCell ref="M27:M28"/>
  </mergeCells>
  <phoneticPr fontId="0" type="noConversion"/>
  <conditionalFormatting sqref="J13 L13 I22 I32 I46 I52 I55 I64">
    <cfRule type="expression" priority="110" stopIfTrue="1">
      <formula>""" ""=0"</formula>
    </cfRule>
  </conditionalFormatting>
  <conditionalFormatting sqref="J20">
    <cfRule type="expression" priority="23" stopIfTrue="1">
      <formula>""" ""=0"</formula>
    </cfRule>
  </conditionalFormatting>
  <conditionalFormatting sqref="J27">
    <cfRule type="expression" priority="22" stopIfTrue="1">
      <formula>""" ""=0"</formula>
    </cfRule>
  </conditionalFormatting>
  <conditionalFormatting sqref="J34">
    <cfRule type="expression" priority="21" stopIfTrue="1">
      <formula>""" ""=0"</formula>
    </cfRule>
  </conditionalFormatting>
  <conditionalFormatting sqref="J41">
    <cfRule type="expression" priority="20" stopIfTrue="1">
      <formula>""" ""=0"</formula>
    </cfRule>
  </conditionalFormatting>
  <conditionalFormatting sqref="L20">
    <cfRule type="expression" priority="36" stopIfTrue="1">
      <formula>""" ""=0"</formula>
    </cfRule>
  </conditionalFormatting>
  <conditionalFormatting sqref="L27">
    <cfRule type="expression" priority="34" stopIfTrue="1">
      <formula>""" ""=0"</formula>
    </cfRule>
  </conditionalFormatting>
  <conditionalFormatting sqref="L34">
    <cfRule type="expression" priority="32" stopIfTrue="1">
      <formula>""" ""=0"</formula>
    </cfRule>
  </conditionalFormatting>
  <conditionalFormatting sqref="L41">
    <cfRule type="expression" priority="30" stopIfTrue="1">
      <formula>""" ""=0"</formula>
    </cfRule>
  </conditionalFormatting>
  <conditionalFormatting sqref="L56 L60">
    <cfRule type="cellIs" dxfId="82" priority="109" stopIfTrue="1" operator="greaterThan">
      <formula>28</formula>
    </cfRule>
  </conditionalFormatting>
  <conditionalFormatting sqref="L47:M47 M48:M50 M52 L53:M53 L55:M55 L57:M57 L59:M59 L61:M61">
    <cfRule type="cellIs" dxfId="81" priority="107" stopIfTrue="1" operator="greaterThan">
      <formula>28</formula>
    </cfRule>
  </conditionalFormatting>
  <conditionalFormatting sqref="M48 M51 M56 M60">
    <cfRule type="cellIs" dxfId="80" priority="108" stopIfTrue="1" operator="greaterThan">
      <formula>30</formula>
    </cfRule>
  </conditionalFormatting>
  <conditionalFormatting sqref="M9:N9">
    <cfRule type="cellIs" dxfId="79" priority="9" stopIfTrue="1" operator="greaterThan">
      <formula>28</formula>
    </cfRule>
  </conditionalFormatting>
  <conditionalFormatting sqref="M16:N16">
    <cfRule type="cellIs" dxfId="78" priority="4" stopIfTrue="1" operator="greaterThan">
      <formula>28</formula>
    </cfRule>
  </conditionalFormatting>
  <conditionalFormatting sqref="M23:N23">
    <cfRule type="cellIs" dxfId="77" priority="3" stopIfTrue="1" operator="greaterThan">
      <formula>28</formula>
    </cfRule>
  </conditionalFormatting>
  <conditionalFormatting sqref="M30:N30">
    <cfRule type="cellIs" dxfId="76" priority="2" stopIfTrue="1" operator="greaterThan">
      <formula>28</formula>
    </cfRule>
  </conditionalFormatting>
  <conditionalFormatting sqref="M37:N37">
    <cfRule type="cellIs" dxfId="75" priority="1" stopIfTrue="1" operator="greaterThan">
      <formula>28</formula>
    </cfRule>
  </conditionalFormatting>
  <dataValidations xWindow="204" yWindow="521" count="6">
    <dataValidation allowBlank="1" showInputMessage="1" showErrorMessage="1" prompt="Time must be entered in the following format:   h:mm" sqref="B32:B33 E32:G33 B25:B26 B18:B19 B11:B12 E18:G19 E11:G12 E25:G26 B39:B40 E39:G40" xr:uid="{00000000-0002-0000-0200-000000000000}"/>
    <dataValidation type="list" allowBlank="1" showInputMessage="1" showErrorMessage="1" sqref="F41:F42 F13:F14 F20:F21 F27:F28 F34:F35" xr:uid="{00000000-0002-0000-0200-000001000000}">
      <formula1>"0.33, .67, .70"</formula1>
    </dataValidation>
    <dataValidation type="list" allowBlank="1" showInputMessage="1" showErrorMessage="1" sqref="M9:N9 M16:N16 M23:N23 M30:N30 M37:N37" xr:uid="{00000000-0002-0000-0200-000002000000}">
      <formula1>"10.1"</formula1>
    </dataValidation>
    <dataValidation type="list" allowBlank="1" showInputMessage="1" showErrorMessage="1" sqref="M10:N10 M17:N17 M24:N24 M31:N31 M38:N38" xr:uid="{00000000-0002-0000-0200-000003000000}">
      <formula1>"13.3"</formula1>
    </dataValidation>
    <dataValidation type="list" allowBlank="1" showInputMessage="1" showErrorMessage="1" sqref="M11 M18 M25 M32 M39" xr:uid="{00000000-0002-0000-0200-000004000000}">
      <formula1>"23.1"</formula1>
    </dataValidation>
    <dataValidation type="list" allowBlank="1" showInputMessage="1" showErrorMessage="1" sqref="N11 N18 N25 N32 N39" xr:uid="{00000000-0002-0000-0200-000005000000}">
      <formula1>"26.3"</formula1>
    </dataValidation>
  </dataValidations>
  <printOptions horizontalCentered="1" verticalCentered="1"/>
  <pageMargins left="0" right="0" top="0" bottom="0" header="0" footer="0"/>
  <pageSetup scale="51" orientation="portrait" r:id="rId1"/>
  <headerFooter alignWithMargins="0"/>
  <colBreaks count="1" manualBreakCount="1">
    <brk id="16" max="52" man="1"/>
  </colBreaks>
  <ignoredErrors>
    <ignoredError sqref="K43 K36 K29 K22 P43 P36 P29 P22 P15 C4"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F667"/>
  <sheetViews>
    <sheetView showGridLines="0" topLeftCell="A20" zoomScale="55" zoomScaleNormal="55" zoomScaleSheetLayoutView="90" workbookViewId="0">
      <selection activeCell="J17" sqref="J17:J18"/>
    </sheetView>
  </sheetViews>
  <sheetFormatPr defaultColWidth="8.85546875" defaultRowHeight="12.75" x14ac:dyDescent="0.2"/>
  <cols>
    <col min="1" max="1" width="17.7109375" style="3" customWidth="1"/>
    <col min="2" max="3" width="12.7109375" style="3" customWidth="1"/>
    <col min="4" max="4" width="9.7109375" style="3" customWidth="1"/>
    <col min="5" max="5" width="5.28515625" style="3" customWidth="1"/>
    <col min="6" max="6" width="8.85546875" style="3" customWidth="1"/>
    <col min="7" max="7" width="11.7109375" style="3" customWidth="1"/>
    <col min="8" max="8" width="9.7109375" style="3" customWidth="1"/>
    <col min="9" max="9" width="7.7109375" style="1" customWidth="1"/>
    <col min="10" max="10" width="14.7109375" style="3" customWidth="1"/>
    <col min="11" max="11" width="16.7109375" style="3" customWidth="1"/>
    <col min="12" max="12" width="7.7109375" style="3" customWidth="1"/>
    <col min="13" max="13" width="14.7109375" style="3" customWidth="1"/>
    <col min="14" max="14" width="16.7109375" style="3" customWidth="1"/>
    <col min="15" max="15" width="19.7109375" style="1" customWidth="1"/>
    <col min="16" max="16" width="16.7109375" style="3" customWidth="1"/>
    <col min="17" max="17" width="8.85546875" style="3" hidden="1" customWidth="1"/>
    <col min="18" max="16384" width="8.85546875" style="3"/>
  </cols>
  <sheetData>
    <row r="1" spans="1:136" ht="21" customHeight="1" x14ac:dyDescent="0.35">
      <c r="A1" s="40"/>
      <c r="B1" s="40"/>
      <c r="C1" s="160"/>
      <c r="D1" s="397" t="s">
        <v>47</v>
      </c>
      <c r="E1" s="397"/>
      <c r="F1" s="397"/>
      <c r="G1" s="397"/>
      <c r="H1" s="397"/>
      <c r="I1" s="397"/>
      <c r="J1" s="397"/>
      <c r="K1" s="397"/>
      <c r="L1" s="397"/>
      <c r="M1" s="397"/>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160"/>
      <c r="D2" s="160"/>
      <c r="E2" s="160"/>
      <c r="F2" s="411" t="s">
        <v>48</v>
      </c>
      <c r="G2" s="411"/>
      <c r="H2" s="411"/>
      <c r="I2" s="411"/>
      <c r="J2" s="411"/>
      <c r="K2" s="411"/>
      <c r="L2" s="411"/>
      <c r="M2" s="106"/>
      <c r="N2" s="106"/>
      <c r="O2" s="160"/>
      <c r="P2" s="160"/>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161"/>
      <c r="C3" s="160"/>
      <c r="D3" s="160"/>
      <c r="E3" s="160"/>
      <c r="F3" s="404" t="s">
        <v>49</v>
      </c>
      <c r="G3" s="404"/>
      <c r="H3" s="404"/>
      <c r="I3" s="404"/>
      <c r="J3" s="404"/>
      <c r="K3" s="404"/>
      <c r="L3" s="404"/>
      <c r="M3" s="107"/>
      <c r="N3" s="107"/>
      <c r="O3" s="160"/>
      <c r="P3" s="160"/>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12" t="s">
        <v>50</v>
      </c>
      <c r="B4" s="412"/>
      <c r="C4" s="414">
        <f>+'Daily Travel Summary'!A15</f>
        <v>0</v>
      </c>
      <c r="D4" s="414"/>
      <c r="E4" s="414"/>
      <c r="F4" s="414"/>
      <c r="G4" s="414"/>
      <c r="H4" s="414"/>
      <c r="I4" s="120"/>
      <c r="J4" s="108" t="s">
        <v>102</v>
      </c>
      <c r="M4" s="414">
        <f>+'Daily Travel Summary'!B13</f>
        <v>0</v>
      </c>
      <c r="N4" s="414"/>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183" t="s">
        <v>51</v>
      </c>
      <c r="B5" s="45"/>
      <c r="C5" s="474">
        <f ca="1">TODAY()</f>
        <v>45853</v>
      </c>
      <c r="D5" s="474"/>
      <c r="E5" s="474"/>
      <c r="F5" s="474"/>
      <c r="G5" s="474"/>
      <c r="H5" s="474"/>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8.75" customHeight="1" thickTop="1" x14ac:dyDescent="0.25">
      <c r="A6" s="458"/>
      <c r="B6" s="459"/>
      <c r="C6" s="455" t="s">
        <v>52</v>
      </c>
      <c r="D6" s="456"/>
      <c r="E6" s="456"/>
      <c r="F6" s="456"/>
      <c r="G6" s="456"/>
      <c r="H6" s="457"/>
      <c r="I6" s="455" t="s">
        <v>53</v>
      </c>
      <c r="J6" s="456"/>
      <c r="K6" s="472"/>
      <c r="L6" s="473" t="s">
        <v>54</v>
      </c>
      <c r="M6" s="456"/>
      <c r="N6" s="457"/>
      <c r="O6" s="450" t="s">
        <v>55</v>
      </c>
      <c r="P6" s="451"/>
      <c r="Q6" s="126"/>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4" customHeight="1" x14ac:dyDescent="0.25">
      <c r="A7" s="142" t="s">
        <v>51</v>
      </c>
      <c r="B7" s="469" t="s">
        <v>61</v>
      </c>
      <c r="C7" s="470"/>
      <c r="D7" s="471"/>
      <c r="E7" s="452" t="s">
        <v>62</v>
      </c>
      <c r="F7" s="453"/>
      <c r="G7" s="453"/>
      <c r="H7" s="454"/>
      <c r="I7" s="52"/>
      <c r="J7" s="135" t="s">
        <v>56</v>
      </c>
      <c r="K7" s="135" t="s">
        <v>57</v>
      </c>
      <c r="L7" s="52"/>
      <c r="M7" s="135" t="s">
        <v>56</v>
      </c>
      <c r="N7" s="134" t="s">
        <v>57</v>
      </c>
      <c r="O7" s="132"/>
      <c r="P7" s="137"/>
      <c r="Q7" s="125" t="s">
        <v>59</v>
      </c>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4" customHeight="1" x14ac:dyDescent="0.25">
      <c r="A8" s="130"/>
      <c r="B8" s="131"/>
      <c r="C8" s="460" t="s">
        <v>103</v>
      </c>
      <c r="D8" s="461"/>
      <c r="E8" s="461"/>
      <c r="F8" s="461"/>
      <c r="G8" s="461"/>
      <c r="H8" s="462"/>
      <c r="I8" s="53" t="s">
        <v>104</v>
      </c>
      <c r="J8" s="138">
        <f>+'Page 1 - Daily Travel Detail'!J44</f>
        <v>0</v>
      </c>
      <c r="K8" s="138">
        <f>+'Page 1 - Daily Travel Detail'!K44</f>
        <v>0</v>
      </c>
      <c r="L8" s="52"/>
      <c r="M8" s="52"/>
      <c r="N8" s="52"/>
      <c r="O8" s="132"/>
      <c r="P8" s="137"/>
      <c r="Q8" s="127"/>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24" customHeight="1" x14ac:dyDescent="0.25">
      <c r="A9" s="132"/>
      <c r="B9" s="133"/>
      <c r="C9" s="463"/>
      <c r="D9" s="464"/>
      <c r="E9" s="464"/>
      <c r="F9" s="464"/>
      <c r="G9" s="464"/>
      <c r="H9" s="465"/>
      <c r="I9" s="53" t="s">
        <v>68</v>
      </c>
      <c r="J9" s="138">
        <f>+'Page 1 - Daily Travel Detail'!J45</f>
        <v>0</v>
      </c>
      <c r="K9" s="138">
        <f>+'Page 1 - Daily Travel Detail'!K45</f>
        <v>0</v>
      </c>
      <c r="L9" s="140" t="s">
        <v>79</v>
      </c>
      <c r="M9" s="138">
        <f>+'Page 1 - Daily Travel Detail'!M44</f>
        <v>0</v>
      </c>
      <c r="N9" s="138">
        <f>+'Page 1 - Daily Travel Detail'!N44</f>
        <v>0</v>
      </c>
      <c r="O9" s="132"/>
      <c r="P9" s="137"/>
      <c r="Q9" s="128"/>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24" customHeight="1" thickBot="1" x14ac:dyDescent="0.35">
      <c r="A10" s="144"/>
      <c r="B10" s="145"/>
      <c r="C10" s="466"/>
      <c r="D10" s="467"/>
      <c r="E10" s="467"/>
      <c r="F10" s="467"/>
      <c r="G10" s="467"/>
      <c r="H10" s="468"/>
      <c r="I10" s="143" t="s">
        <v>105</v>
      </c>
      <c r="J10" s="139">
        <f>+'Page 1 - Daily Travel Detail'!J46</f>
        <v>0</v>
      </c>
      <c r="K10" s="162"/>
      <c r="L10" s="141" t="s">
        <v>80</v>
      </c>
      <c r="M10" s="139">
        <f>+'Page 1 - Daily Travel Detail'!M45</f>
        <v>0</v>
      </c>
      <c r="N10" s="139">
        <f>+'Page 1 - Daily Travel Detail'!N45</f>
        <v>0</v>
      </c>
      <c r="O10" s="144"/>
      <c r="P10" s="139">
        <f>+'Page 1 - Daily Travel Detail'!P44</f>
        <v>0</v>
      </c>
      <c r="Q10" s="129" t="e">
        <v>#VALUE!</v>
      </c>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0" customHeight="1" thickTop="1" x14ac:dyDescent="0.3">
      <c r="A11" s="158"/>
      <c r="B11" s="405" t="s">
        <v>52</v>
      </c>
      <c r="C11" s="406"/>
      <c r="D11" s="406"/>
      <c r="E11" s="406"/>
      <c r="F11" s="406"/>
      <c r="G11" s="406"/>
      <c r="H11" s="407"/>
      <c r="I11" s="399" t="s">
        <v>53</v>
      </c>
      <c r="J11" s="400"/>
      <c r="K11" s="401"/>
      <c r="L11" s="399" t="s">
        <v>54</v>
      </c>
      <c r="M11" s="402"/>
      <c r="N11" s="403"/>
      <c r="O11" s="399" t="s">
        <v>55</v>
      </c>
      <c r="P11" s="403"/>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0" customHeight="1" x14ac:dyDescent="0.25">
      <c r="A12" s="159"/>
      <c r="B12" s="408"/>
      <c r="C12" s="409"/>
      <c r="D12" s="409"/>
      <c r="E12" s="409"/>
      <c r="F12" s="409"/>
      <c r="G12" s="409"/>
      <c r="H12" s="410"/>
      <c r="I12" s="52"/>
      <c r="J12" s="53" t="s">
        <v>56</v>
      </c>
      <c r="K12" s="53" t="s">
        <v>57</v>
      </c>
      <c r="L12" s="52"/>
      <c r="M12" s="53" t="s">
        <v>56</v>
      </c>
      <c r="N12" s="53" t="s">
        <v>57</v>
      </c>
      <c r="O12" s="53" t="s">
        <v>58</v>
      </c>
      <c r="P12" s="54" t="s">
        <v>59</v>
      </c>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33" customHeight="1" x14ac:dyDescent="0.3">
      <c r="A13" s="157" t="s">
        <v>60</v>
      </c>
      <c r="B13" s="101" t="s">
        <v>61</v>
      </c>
      <c r="C13" s="388"/>
      <c r="D13" s="389"/>
      <c r="E13" s="101" t="s">
        <v>62</v>
      </c>
      <c r="F13" s="373"/>
      <c r="G13" s="373"/>
      <c r="H13" s="374"/>
      <c r="I13" s="55" t="s">
        <v>63</v>
      </c>
      <c r="J13" s="33"/>
      <c r="K13" s="33"/>
      <c r="L13" s="56" t="s">
        <v>64</v>
      </c>
      <c r="M13" s="177"/>
      <c r="N13" s="35"/>
      <c r="O13" s="115"/>
      <c r="P13" s="33"/>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33" customHeight="1" x14ac:dyDescent="0.3">
      <c r="A14" s="155" t="s">
        <v>65</v>
      </c>
      <c r="B14" s="60" t="s">
        <v>66</v>
      </c>
      <c r="C14" s="371"/>
      <c r="D14" s="385"/>
      <c r="E14" s="386" t="s">
        <v>67</v>
      </c>
      <c r="F14" s="387"/>
      <c r="G14" s="371"/>
      <c r="H14" s="372"/>
      <c r="I14" s="55" t="s">
        <v>68</v>
      </c>
      <c r="J14" s="34"/>
      <c r="K14" s="34"/>
      <c r="L14" s="57" t="s">
        <v>69</v>
      </c>
      <c r="M14" s="35"/>
      <c r="N14" s="35"/>
      <c r="O14" s="194"/>
      <c r="P14" s="34"/>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x14ac:dyDescent="0.3">
      <c r="A15" s="58" t="s">
        <v>70</v>
      </c>
      <c r="B15" s="394"/>
      <c r="C15" s="258"/>
      <c r="D15" s="59" t="s">
        <v>71</v>
      </c>
      <c r="E15" s="392"/>
      <c r="F15" s="393"/>
      <c r="G15" s="393"/>
      <c r="H15" s="59" t="s">
        <v>72</v>
      </c>
      <c r="I15" s="429"/>
      <c r="J15" s="430"/>
      <c r="K15" s="431"/>
      <c r="L15" s="57" t="s">
        <v>73</v>
      </c>
      <c r="M15" s="35"/>
      <c r="N15" s="34"/>
      <c r="O15" s="194"/>
      <c r="P15" s="33"/>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x14ac:dyDescent="0.3">
      <c r="A16" s="60" t="s">
        <v>74</v>
      </c>
      <c r="B16" s="394"/>
      <c r="C16" s="426"/>
      <c r="D16" s="61" t="s">
        <v>71</v>
      </c>
      <c r="E16" s="392"/>
      <c r="F16" s="393"/>
      <c r="G16" s="393"/>
      <c r="H16" s="61" t="s">
        <v>72</v>
      </c>
      <c r="I16" s="432"/>
      <c r="J16" s="433"/>
      <c r="K16" s="434"/>
      <c r="L16" s="62" t="s">
        <v>75</v>
      </c>
      <c r="M16" s="170">
        <f>SUM(M13:M15)</f>
        <v>0</v>
      </c>
      <c r="N16" s="171">
        <f>SUM(N13:N15)</f>
        <v>0</v>
      </c>
      <c r="O16" s="194"/>
      <c r="P16" s="36"/>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17.45" customHeight="1" x14ac:dyDescent="0.3">
      <c r="A17" s="381" t="s">
        <v>76</v>
      </c>
      <c r="B17" s="382"/>
      <c r="C17" s="328"/>
      <c r="D17" s="396"/>
      <c r="E17" s="363" t="s">
        <v>77</v>
      </c>
      <c r="F17" s="390">
        <v>0.7</v>
      </c>
      <c r="G17" s="363" t="s">
        <v>78</v>
      </c>
      <c r="H17" s="378"/>
      <c r="I17" s="365" t="s">
        <v>79</v>
      </c>
      <c r="J17" s="369">
        <f>ROUND(IF(D17*F17=" ",0,D17*F17),2)</f>
        <v>0</v>
      </c>
      <c r="K17" s="395"/>
      <c r="L17" s="365" t="s">
        <v>80</v>
      </c>
      <c r="M17" s="367"/>
      <c r="N17" s="367"/>
      <c r="O17" s="114"/>
      <c r="P17" s="36"/>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17.45" customHeight="1" x14ac:dyDescent="0.3">
      <c r="A18" s="383"/>
      <c r="B18" s="384"/>
      <c r="C18" s="384"/>
      <c r="D18" s="364"/>
      <c r="E18" s="364"/>
      <c r="F18" s="391"/>
      <c r="G18" s="364"/>
      <c r="H18" s="379"/>
      <c r="I18" s="366"/>
      <c r="J18" s="370"/>
      <c r="K18" s="370"/>
      <c r="L18" s="366"/>
      <c r="M18" s="368"/>
      <c r="N18" s="368"/>
      <c r="O18" s="167"/>
      <c r="P18" s="189"/>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thickBot="1" x14ac:dyDescent="0.35">
      <c r="A19" s="63" t="s">
        <v>81</v>
      </c>
      <c r="B19" s="375"/>
      <c r="C19" s="376"/>
      <c r="D19" s="376"/>
      <c r="E19" s="376"/>
      <c r="F19" s="376"/>
      <c r="G19" s="376"/>
      <c r="H19" s="377"/>
      <c r="I19" s="64" t="s">
        <v>82</v>
      </c>
      <c r="J19" s="65">
        <f>SUM(J13:J18)</f>
        <v>0</v>
      </c>
      <c r="K19" s="65">
        <f>SUM(K13:K17)</f>
        <v>0</v>
      </c>
      <c r="L19" s="64" t="s">
        <v>82</v>
      </c>
      <c r="M19" s="66">
        <f>SUM(M16:M17)</f>
        <v>0</v>
      </c>
      <c r="N19" s="66">
        <f>SUM(N16:N17)</f>
        <v>0</v>
      </c>
      <c r="O19" s="118" t="s">
        <v>82</v>
      </c>
      <c r="P19" s="66">
        <f>SUM(P13:P17)</f>
        <v>0</v>
      </c>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33" customHeight="1" thickTop="1" x14ac:dyDescent="0.3">
      <c r="A20" s="157" t="s">
        <v>60</v>
      </c>
      <c r="B20" s="101" t="s">
        <v>61</v>
      </c>
      <c r="C20" s="388"/>
      <c r="D20" s="389"/>
      <c r="E20" s="101" t="s">
        <v>62</v>
      </c>
      <c r="F20" s="373"/>
      <c r="G20" s="373"/>
      <c r="H20" s="374"/>
      <c r="I20" s="55" t="s">
        <v>63</v>
      </c>
      <c r="J20" s="33"/>
      <c r="K20" s="33"/>
      <c r="L20" s="56" t="s">
        <v>64</v>
      </c>
      <c r="M20" s="177"/>
      <c r="N20" s="35"/>
      <c r="O20" s="122"/>
      <c r="P20" s="33"/>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33" customHeight="1" x14ac:dyDescent="0.3">
      <c r="A21" s="155" t="s">
        <v>65</v>
      </c>
      <c r="B21" s="60" t="s">
        <v>66</v>
      </c>
      <c r="C21" s="371"/>
      <c r="D21" s="385"/>
      <c r="E21" s="386" t="s">
        <v>67</v>
      </c>
      <c r="F21" s="387"/>
      <c r="G21" s="371"/>
      <c r="H21" s="372"/>
      <c r="I21" s="55" t="s">
        <v>68</v>
      </c>
      <c r="J21" s="34"/>
      <c r="K21" s="34"/>
      <c r="L21" s="57" t="s">
        <v>69</v>
      </c>
      <c r="M21" s="35"/>
      <c r="N21" s="35"/>
      <c r="O21" s="122"/>
      <c r="P21" s="33"/>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x14ac:dyDescent="0.3">
      <c r="A22" s="58" t="s">
        <v>70</v>
      </c>
      <c r="B22" s="394"/>
      <c r="C22" s="258"/>
      <c r="D22" s="59" t="s">
        <v>71</v>
      </c>
      <c r="E22" s="392"/>
      <c r="F22" s="393"/>
      <c r="G22" s="393"/>
      <c r="H22" s="59" t="s">
        <v>72</v>
      </c>
      <c r="I22" s="429"/>
      <c r="J22" s="430"/>
      <c r="K22" s="431"/>
      <c r="L22" s="57" t="s">
        <v>73</v>
      </c>
      <c r="M22" s="35"/>
      <c r="N22" s="34"/>
      <c r="O22" s="122"/>
      <c r="P22" s="33"/>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x14ac:dyDescent="0.3">
      <c r="A23" s="60" t="s">
        <v>74</v>
      </c>
      <c r="B23" s="394"/>
      <c r="C23" s="426"/>
      <c r="D23" s="61" t="s">
        <v>71</v>
      </c>
      <c r="E23" s="392"/>
      <c r="F23" s="393"/>
      <c r="G23" s="393"/>
      <c r="H23" s="61" t="s">
        <v>72</v>
      </c>
      <c r="I23" s="432"/>
      <c r="J23" s="433"/>
      <c r="K23" s="434"/>
      <c r="L23" s="62" t="s">
        <v>75</v>
      </c>
      <c r="M23" s="170">
        <f>SUM(M20:M22)</f>
        <v>0</v>
      </c>
      <c r="N23" s="171">
        <f>SUM(N20:N22)</f>
        <v>0</v>
      </c>
      <c r="O23" s="122"/>
      <c r="P23" s="36"/>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17.45" customHeight="1" x14ac:dyDescent="0.3">
      <c r="A24" s="381" t="s">
        <v>76</v>
      </c>
      <c r="B24" s="382"/>
      <c r="C24" s="328"/>
      <c r="D24" s="396"/>
      <c r="E24" s="363" t="s">
        <v>77</v>
      </c>
      <c r="F24" s="390">
        <v>0.7</v>
      </c>
      <c r="G24" s="363" t="s">
        <v>78</v>
      </c>
      <c r="H24" s="378"/>
      <c r="I24" s="365" t="s">
        <v>79</v>
      </c>
      <c r="J24" s="369">
        <f>ROUND(IF(D24*F24=" ",0,D24*F24),2)</f>
        <v>0</v>
      </c>
      <c r="K24" s="395"/>
      <c r="L24" s="365" t="s">
        <v>80</v>
      </c>
      <c r="M24" s="367"/>
      <c r="N24" s="367"/>
      <c r="O24" s="122"/>
      <c r="P24" s="36"/>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17.45" customHeight="1" x14ac:dyDescent="0.3">
      <c r="A25" s="383"/>
      <c r="B25" s="384"/>
      <c r="C25" s="384"/>
      <c r="D25" s="364"/>
      <c r="E25" s="364"/>
      <c r="F25" s="391"/>
      <c r="G25" s="364"/>
      <c r="H25" s="379"/>
      <c r="I25" s="366"/>
      <c r="J25" s="370"/>
      <c r="K25" s="370"/>
      <c r="L25" s="366"/>
      <c r="M25" s="368"/>
      <c r="N25" s="368"/>
      <c r="O25" s="122"/>
      <c r="P25" s="189"/>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thickBot="1" x14ac:dyDescent="0.35">
      <c r="A26" s="63" t="s">
        <v>81</v>
      </c>
      <c r="B26" s="375"/>
      <c r="C26" s="376"/>
      <c r="D26" s="376"/>
      <c r="E26" s="376"/>
      <c r="F26" s="376"/>
      <c r="G26" s="376"/>
      <c r="H26" s="377"/>
      <c r="I26" s="64" t="s">
        <v>82</v>
      </c>
      <c r="J26" s="65">
        <f>SUM(J20:J25)</f>
        <v>0</v>
      </c>
      <c r="K26" s="67">
        <f>SUM(K20:K24)</f>
        <v>0</v>
      </c>
      <c r="L26" s="64" t="s">
        <v>82</v>
      </c>
      <c r="M26" s="66">
        <f>SUM(M23:M24)</f>
        <v>0</v>
      </c>
      <c r="N26" s="66">
        <f>SUM(N23:N24)</f>
        <v>0</v>
      </c>
      <c r="O26" s="117" t="s">
        <v>82</v>
      </c>
      <c r="P26" s="68">
        <f>SUM(P20:P24)</f>
        <v>0</v>
      </c>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33" customHeight="1" thickTop="1" x14ac:dyDescent="0.3">
      <c r="A27" s="157" t="s">
        <v>60</v>
      </c>
      <c r="B27" s="101" t="s">
        <v>61</v>
      </c>
      <c r="C27" s="388"/>
      <c r="D27" s="389"/>
      <c r="E27" s="101" t="s">
        <v>62</v>
      </c>
      <c r="F27" s="373"/>
      <c r="G27" s="373"/>
      <c r="H27" s="374"/>
      <c r="I27" s="55" t="s">
        <v>63</v>
      </c>
      <c r="J27" s="33"/>
      <c r="K27" s="33"/>
      <c r="L27" s="56" t="s">
        <v>64</v>
      </c>
      <c r="M27" s="177"/>
      <c r="N27" s="35"/>
      <c r="O27" s="123"/>
      <c r="P27" s="33"/>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33" customHeight="1" x14ac:dyDescent="0.3">
      <c r="A28" s="155" t="s">
        <v>65</v>
      </c>
      <c r="B28" s="60" t="s">
        <v>66</v>
      </c>
      <c r="C28" s="371"/>
      <c r="D28" s="385"/>
      <c r="E28" s="386" t="s">
        <v>67</v>
      </c>
      <c r="F28" s="387"/>
      <c r="G28" s="371"/>
      <c r="H28" s="372"/>
      <c r="I28" s="55" t="s">
        <v>68</v>
      </c>
      <c r="J28" s="34"/>
      <c r="K28" s="34"/>
      <c r="L28" s="57" t="s">
        <v>69</v>
      </c>
      <c r="M28" s="35"/>
      <c r="N28" s="35"/>
      <c r="O28" s="109"/>
      <c r="P28" s="33"/>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x14ac:dyDescent="0.3">
      <c r="A29" s="58" t="s">
        <v>70</v>
      </c>
      <c r="B29" s="394"/>
      <c r="C29" s="258"/>
      <c r="D29" s="59" t="s">
        <v>71</v>
      </c>
      <c r="E29" s="392"/>
      <c r="F29" s="393"/>
      <c r="G29" s="393"/>
      <c r="H29" s="59" t="s">
        <v>72</v>
      </c>
      <c r="I29" s="429"/>
      <c r="J29" s="430"/>
      <c r="K29" s="431"/>
      <c r="L29" s="57" t="s">
        <v>73</v>
      </c>
      <c r="M29" s="35"/>
      <c r="N29" s="34"/>
      <c r="O29" s="109"/>
      <c r="P29" s="33"/>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x14ac:dyDescent="0.3">
      <c r="A30" s="60" t="s">
        <v>74</v>
      </c>
      <c r="B30" s="394"/>
      <c r="C30" s="426"/>
      <c r="D30" s="61" t="s">
        <v>71</v>
      </c>
      <c r="E30" s="392"/>
      <c r="F30" s="393"/>
      <c r="G30" s="393"/>
      <c r="H30" s="61" t="s">
        <v>72</v>
      </c>
      <c r="I30" s="432"/>
      <c r="J30" s="433"/>
      <c r="K30" s="434"/>
      <c r="L30" s="62" t="s">
        <v>75</v>
      </c>
      <c r="M30" s="170">
        <f>SUM(M27:M29)</f>
        <v>0</v>
      </c>
      <c r="N30" s="171">
        <f>SUM(N27:N29)</f>
        <v>0</v>
      </c>
      <c r="O30" s="109"/>
      <c r="P30" s="36"/>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17.45" customHeight="1" x14ac:dyDescent="0.3">
      <c r="A31" s="381" t="s">
        <v>76</v>
      </c>
      <c r="B31" s="382"/>
      <c r="C31" s="328"/>
      <c r="D31" s="396"/>
      <c r="E31" s="363" t="s">
        <v>77</v>
      </c>
      <c r="F31" s="390">
        <v>0.7</v>
      </c>
      <c r="G31" s="363" t="s">
        <v>78</v>
      </c>
      <c r="H31" s="378"/>
      <c r="I31" s="365" t="s">
        <v>79</v>
      </c>
      <c r="J31" s="369">
        <f>ROUND(IF(D31*F31=" ",0,D31*F31),2)</f>
        <v>0</v>
      </c>
      <c r="K31" s="395"/>
      <c r="L31" s="365" t="s">
        <v>80</v>
      </c>
      <c r="M31" s="367"/>
      <c r="N31" s="367"/>
      <c r="O31" s="124"/>
      <c r="P31" s="37"/>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17.45" customHeight="1" x14ac:dyDescent="0.3">
      <c r="A32" s="383"/>
      <c r="B32" s="384"/>
      <c r="C32" s="384"/>
      <c r="D32" s="364"/>
      <c r="E32" s="364"/>
      <c r="F32" s="391"/>
      <c r="G32" s="364"/>
      <c r="H32" s="379"/>
      <c r="I32" s="366"/>
      <c r="J32" s="370"/>
      <c r="K32" s="370"/>
      <c r="L32" s="366"/>
      <c r="M32" s="368"/>
      <c r="N32" s="368"/>
      <c r="O32" s="109"/>
      <c r="P32" s="166"/>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thickBot="1" x14ac:dyDescent="0.35">
      <c r="A33" s="63" t="s">
        <v>81</v>
      </c>
      <c r="B33" s="375"/>
      <c r="C33" s="376"/>
      <c r="D33" s="376"/>
      <c r="E33" s="376"/>
      <c r="F33" s="376"/>
      <c r="G33" s="376"/>
      <c r="H33" s="377"/>
      <c r="I33" s="64" t="s">
        <v>82</v>
      </c>
      <c r="J33" s="65">
        <f>SUM(J27:J32)</f>
        <v>0</v>
      </c>
      <c r="K33" s="67">
        <f>SUM(K27:K31)</f>
        <v>0</v>
      </c>
      <c r="L33" s="64" t="s">
        <v>82</v>
      </c>
      <c r="M33" s="66">
        <f>SUM(M30:M31)</f>
        <v>0</v>
      </c>
      <c r="N33" s="66">
        <f>SUM(N30:N31)</f>
        <v>0</v>
      </c>
      <c r="O33" s="117" t="s">
        <v>82</v>
      </c>
      <c r="P33" s="68">
        <f>SUM(P27:P31)</f>
        <v>0</v>
      </c>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33" customHeight="1" thickTop="1" x14ac:dyDescent="0.3">
      <c r="A34" s="157" t="s">
        <v>60</v>
      </c>
      <c r="B34" s="101" t="s">
        <v>61</v>
      </c>
      <c r="C34" s="388"/>
      <c r="D34" s="389"/>
      <c r="E34" s="101" t="s">
        <v>62</v>
      </c>
      <c r="F34" s="373"/>
      <c r="G34" s="373"/>
      <c r="H34" s="374"/>
      <c r="I34" s="55" t="s">
        <v>63</v>
      </c>
      <c r="J34" s="33"/>
      <c r="K34" s="33"/>
      <c r="L34" s="56" t="s">
        <v>64</v>
      </c>
      <c r="M34" s="177"/>
      <c r="N34" s="35"/>
      <c r="O34" s="123"/>
      <c r="P34" s="38"/>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33" customHeight="1" x14ac:dyDescent="0.3">
      <c r="A35" s="155" t="s">
        <v>65</v>
      </c>
      <c r="B35" s="60" t="s">
        <v>66</v>
      </c>
      <c r="C35" s="371"/>
      <c r="D35" s="385"/>
      <c r="E35" s="386" t="s">
        <v>67</v>
      </c>
      <c r="F35" s="387"/>
      <c r="G35" s="371"/>
      <c r="H35" s="372"/>
      <c r="I35" s="55" t="s">
        <v>68</v>
      </c>
      <c r="J35" s="34"/>
      <c r="K35" s="34"/>
      <c r="L35" s="57" t="s">
        <v>69</v>
      </c>
      <c r="M35" s="35"/>
      <c r="N35" s="35"/>
      <c r="O35" s="109"/>
      <c r="P35" s="38"/>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x14ac:dyDescent="0.3">
      <c r="A36" s="58" t="s">
        <v>70</v>
      </c>
      <c r="B36" s="394"/>
      <c r="C36" s="258"/>
      <c r="D36" s="59" t="s">
        <v>71</v>
      </c>
      <c r="E36" s="392"/>
      <c r="F36" s="393"/>
      <c r="G36" s="393"/>
      <c r="H36" s="59" t="s">
        <v>72</v>
      </c>
      <c r="I36" s="429"/>
      <c r="J36" s="430"/>
      <c r="K36" s="431"/>
      <c r="L36" s="57" t="s">
        <v>73</v>
      </c>
      <c r="M36" s="35"/>
      <c r="N36" s="34"/>
      <c r="O36" s="109"/>
      <c r="P36" s="38"/>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x14ac:dyDescent="0.3">
      <c r="A37" s="60" t="s">
        <v>74</v>
      </c>
      <c r="B37" s="394"/>
      <c r="C37" s="426"/>
      <c r="D37" s="61" t="s">
        <v>71</v>
      </c>
      <c r="E37" s="392"/>
      <c r="F37" s="393"/>
      <c r="G37" s="393"/>
      <c r="H37" s="61" t="s">
        <v>72</v>
      </c>
      <c r="I37" s="432"/>
      <c r="J37" s="433"/>
      <c r="K37" s="434"/>
      <c r="L37" s="62" t="s">
        <v>75</v>
      </c>
      <c r="M37" s="170">
        <f>SUM(M34:M36)</f>
        <v>0</v>
      </c>
      <c r="N37" s="171">
        <f>SUM(N34:N36)</f>
        <v>0</v>
      </c>
      <c r="O37" s="109"/>
      <c r="P37" s="37"/>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7.45" customHeight="1" x14ac:dyDescent="0.3">
      <c r="A38" s="381" t="s">
        <v>76</v>
      </c>
      <c r="B38" s="382"/>
      <c r="C38" s="328"/>
      <c r="D38" s="396"/>
      <c r="E38" s="363" t="s">
        <v>77</v>
      </c>
      <c r="F38" s="390">
        <v>0.7</v>
      </c>
      <c r="G38" s="363" t="s">
        <v>78</v>
      </c>
      <c r="H38" s="378"/>
      <c r="I38" s="365" t="s">
        <v>79</v>
      </c>
      <c r="J38" s="369">
        <f>ROUND(IF(D38*F38=" ",0,D38*F38),2)</f>
        <v>0</v>
      </c>
      <c r="K38" s="395"/>
      <c r="L38" s="365" t="s">
        <v>80</v>
      </c>
      <c r="M38" s="367"/>
      <c r="N38" s="367"/>
      <c r="O38" s="124"/>
      <c r="P38" s="37"/>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7.45" customHeight="1" x14ac:dyDescent="0.3">
      <c r="A39" s="383"/>
      <c r="B39" s="384"/>
      <c r="C39" s="384"/>
      <c r="D39" s="364"/>
      <c r="E39" s="364"/>
      <c r="F39" s="391"/>
      <c r="G39" s="364"/>
      <c r="H39" s="379"/>
      <c r="I39" s="366"/>
      <c r="J39" s="370"/>
      <c r="K39" s="370"/>
      <c r="L39" s="366"/>
      <c r="M39" s="368"/>
      <c r="N39" s="368"/>
      <c r="O39" s="109"/>
      <c r="P39" s="166"/>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thickBot="1" x14ac:dyDescent="0.35">
      <c r="A40" s="63" t="s">
        <v>81</v>
      </c>
      <c r="B40" s="375"/>
      <c r="C40" s="376"/>
      <c r="D40" s="376"/>
      <c r="E40" s="376"/>
      <c r="F40" s="376"/>
      <c r="G40" s="376"/>
      <c r="H40" s="377"/>
      <c r="I40" s="64" t="s">
        <v>82</v>
      </c>
      <c r="J40" s="65">
        <f>SUM(J34:J39)</f>
        <v>0</v>
      </c>
      <c r="K40" s="67">
        <f>SUM(K34:K38)</f>
        <v>0</v>
      </c>
      <c r="L40" s="64" t="s">
        <v>82</v>
      </c>
      <c r="M40" s="66">
        <f>SUM(M37:M38)</f>
        <v>0</v>
      </c>
      <c r="N40" s="66">
        <f>SUM(N37:N38)</f>
        <v>0</v>
      </c>
      <c r="O40" s="116" t="s">
        <v>82</v>
      </c>
      <c r="P40" s="68">
        <f>SUM(P34:P38)</f>
        <v>0</v>
      </c>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33" customHeight="1" thickTop="1" x14ac:dyDescent="0.3">
      <c r="A41" s="157" t="s">
        <v>60</v>
      </c>
      <c r="B41" s="101" t="s">
        <v>61</v>
      </c>
      <c r="C41" s="388"/>
      <c r="D41" s="389"/>
      <c r="E41" s="101" t="s">
        <v>62</v>
      </c>
      <c r="F41" s="373"/>
      <c r="G41" s="373"/>
      <c r="H41" s="374"/>
      <c r="I41" s="55" t="s">
        <v>63</v>
      </c>
      <c r="J41" s="33"/>
      <c r="K41" s="33"/>
      <c r="L41" s="56" t="s">
        <v>64</v>
      </c>
      <c r="M41" s="177"/>
      <c r="N41" s="35"/>
      <c r="O41" s="123"/>
      <c r="P41" s="38"/>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33" customHeight="1" x14ac:dyDescent="0.3">
      <c r="A42" s="155" t="s">
        <v>65</v>
      </c>
      <c r="B42" s="60" t="s">
        <v>66</v>
      </c>
      <c r="C42" s="371"/>
      <c r="D42" s="385"/>
      <c r="E42" s="386" t="s">
        <v>67</v>
      </c>
      <c r="F42" s="387"/>
      <c r="G42" s="371"/>
      <c r="H42" s="372"/>
      <c r="I42" s="55" t="s">
        <v>68</v>
      </c>
      <c r="J42" s="34"/>
      <c r="K42" s="34"/>
      <c r="L42" s="57" t="s">
        <v>69</v>
      </c>
      <c r="M42" s="35"/>
      <c r="N42" s="35"/>
      <c r="O42" s="109"/>
      <c r="P42" s="38"/>
      <c r="Q42" s="4"/>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x14ac:dyDescent="0.3">
      <c r="A43" s="58" t="s">
        <v>70</v>
      </c>
      <c r="B43" s="394"/>
      <c r="C43" s="258"/>
      <c r="D43" s="59" t="s">
        <v>71</v>
      </c>
      <c r="E43" s="392"/>
      <c r="F43" s="393"/>
      <c r="G43" s="393"/>
      <c r="H43" s="59" t="s">
        <v>72</v>
      </c>
      <c r="I43" s="429"/>
      <c r="J43" s="430"/>
      <c r="K43" s="431"/>
      <c r="L43" s="57" t="s">
        <v>73</v>
      </c>
      <c r="M43" s="35"/>
      <c r="N43" s="34"/>
      <c r="O43" s="109"/>
      <c r="P43" s="38"/>
      <c r="Q43" s="4"/>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3" customHeight="1" x14ac:dyDescent="0.3">
      <c r="A44" s="60" t="s">
        <v>74</v>
      </c>
      <c r="B44" s="394"/>
      <c r="C44" s="426"/>
      <c r="D44" s="61" t="s">
        <v>71</v>
      </c>
      <c r="E44" s="392"/>
      <c r="F44" s="393"/>
      <c r="G44" s="393"/>
      <c r="H44" s="61" t="s">
        <v>72</v>
      </c>
      <c r="I44" s="432"/>
      <c r="J44" s="433"/>
      <c r="K44" s="434"/>
      <c r="L44" s="62" t="s">
        <v>75</v>
      </c>
      <c r="M44" s="170">
        <f>SUM(M41:M43)</f>
        <v>0</v>
      </c>
      <c r="N44" s="171">
        <f>SUM(N41:N43)</f>
        <v>0</v>
      </c>
      <c r="O44" s="109"/>
      <c r="P44" s="37"/>
      <c r="Q44" s="4"/>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7.45" customHeight="1" x14ac:dyDescent="0.3">
      <c r="A45" s="381" t="s">
        <v>76</v>
      </c>
      <c r="B45" s="382"/>
      <c r="C45" s="328"/>
      <c r="D45" s="396">
        <v>0</v>
      </c>
      <c r="E45" s="363" t="s">
        <v>77</v>
      </c>
      <c r="F45" s="390">
        <v>0.7</v>
      </c>
      <c r="G45" s="363" t="s">
        <v>78</v>
      </c>
      <c r="H45" s="378"/>
      <c r="I45" s="365" t="s">
        <v>79</v>
      </c>
      <c r="J45" s="369">
        <f>ROUND(IF(D45*F45=" ",0,D45*F45),2)</f>
        <v>0</v>
      </c>
      <c r="K45" s="395"/>
      <c r="L45" s="365" t="s">
        <v>80</v>
      </c>
      <c r="M45" s="367"/>
      <c r="N45" s="367"/>
      <c r="O45" s="124"/>
      <c r="P45" s="37"/>
      <c r="Q45" s="4"/>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7.45" customHeight="1" x14ac:dyDescent="0.3">
      <c r="A46" s="383"/>
      <c r="B46" s="384"/>
      <c r="C46" s="384"/>
      <c r="D46" s="364"/>
      <c r="E46" s="364"/>
      <c r="F46" s="391"/>
      <c r="G46" s="364"/>
      <c r="H46" s="379"/>
      <c r="I46" s="366"/>
      <c r="J46" s="370"/>
      <c r="K46" s="370"/>
      <c r="L46" s="366"/>
      <c r="M46" s="368"/>
      <c r="N46" s="368"/>
      <c r="O46" s="109"/>
      <c r="P46" s="166"/>
      <c r="Q46" s="4"/>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33" customHeight="1" thickBot="1" x14ac:dyDescent="0.35">
      <c r="A47" s="63" t="s">
        <v>81</v>
      </c>
      <c r="B47" s="375"/>
      <c r="C47" s="376"/>
      <c r="D47" s="376"/>
      <c r="E47" s="376"/>
      <c r="F47" s="376"/>
      <c r="G47" s="376"/>
      <c r="H47" s="377"/>
      <c r="I47" s="64" t="s">
        <v>82</v>
      </c>
      <c r="J47" s="65">
        <f>SUM(J41:J46)</f>
        <v>0</v>
      </c>
      <c r="K47" s="67">
        <f>SUM(K41:K45)</f>
        <v>0</v>
      </c>
      <c r="L47" s="64" t="s">
        <v>82</v>
      </c>
      <c r="M47" s="66">
        <f>SUM(M44:M45)</f>
        <v>0</v>
      </c>
      <c r="N47" s="66">
        <f>SUM(N44:N45)</f>
        <v>0</v>
      </c>
      <c r="O47" s="119" t="s">
        <v>82</v>
      </c>
      <c r="P47" s="68">
        <f>SUM(P41:P45)</f>
        <v>0</v>
      </c>
      <c r="Q47" s="4"/>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36" customHeight="1" thickTop="1" x14ac:dyDescent="0.3">
      <c r="A48" s="72"/>
      <c r="B48" s="73"/>
      <c r="C48" s="73"/>
      <c r="D48" s="73"/>
      <c r="E48" s="73"/>
      <c r="F48" s="73"/>
      <c r="G48" s="73"/>
      <c r="H48" s="73"/>
      <c r="I48" s="74" t="s">
        <v>63</v>
      </c>
      <c r="J48" s="163">
        <f>SUM(J8+J13+J20+J27+J34+J41)</f>
        <v>0</v>
      </c>
      <c r="K48" s="75">
        <f>SUM(K8+K13+K20+K27+K34+K41)</f>
        <v>0</v>
      </c>
      <c r="L48" s="76" t="s">
        <v>83</v>
      </c>
      <c r="M48" s="77">
        <f>SUM(M9,M16,M23,M30,M37,M44)</f>
        <v>0</v>
      </c>
      <c r="N48" s="77">
        <f>SUM(N9,N16,N23,N30,N37,N44)</f>
        <v>0</v>
      </c>
      <c r="O48" s="102" t="s">
        <v>84</v>
      </c>
      <c r="P48" s="78">
        <f>SUM(P10, P19,P26,P33,P40,P47)</f>
        <v>0</v>
      </c>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33" customHeight="1" x14ac:dyDescent="0.3">
      <c r="B49" s="79"/>
      <c r="C49" s="79"/>
      <c r="D49" s="79"/>
      <c r="E49" s="79"/>
      <c r="F49" s="80"/>
      <c r="G49" s="427" t="s">
        <v>85</v>
      </c>
      <c r="H49" s="428"/>
      <c r="I49" s="81" t="s">
        <v>68</v>
      </c>
      <c r="J49" s="164">
        <f>SUM(J9+J14+J21+J28+J35+J42)</f>
        <v>0</v>
      </c>
      <c r="K49" s="82">
        <f>SUM(K9+K14+K21+K28+K35+K42)</f>
        <v>0</v>
      </c>
      <c r="L49" s="83" t="s">
        <v>86</v>
      </c>
      <c r="M49" s="84">
        <f>SUM(M10+M17+M24+M31+M38+M45)</f>
        <v>0</v>
      </c>
      <c r="N49" s="84">
        <f>SUM(N10+N17+N24+N31+N38+N45)</f>
        <v>0</v>
      </c>
      <c r="O49" s="85"/>
      <c r="P49" s="8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33" customHeight="1" x14ac:dyDescent="0.3">
      <c r="G50" s="428"/>
      <c r="H50" s="428"/>
      <c r="I50" s="87" t="s">
        <v>79</v>
      </c>
      <c r="J50" s="164">
        <f>SUM(J10,J17,J18,J24,J25,J31,J32,J38,J39,J45,J46)</f>
        <v>0</v>
      </c>
      <c r="K50" s="156"/>
      <c r="L50" s="89"/>
      <c r="M50" s="89"/>
      <c r="N50" s="90"/>
      <c r="O50" s="103"/>
      <c r="P50" s="91"/>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11" t="s">
        <v>87</v>
      </c>
      <c r="B51"/>
      <c r="C51" s="15"/>
      <c r="D51" s="15"/>
      <c r="E51" s="15"/>
      <c r="I51" s="3"/>
      <c r="K51" s="92"/>
      <c r="L51" s="93"/>
      <c r="M51" s="93"/>
      <c r="N51" s="93"/>
      <c r="O51" s="94"/>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A52" s="112">
        <v>-1</v>
      </c>
      <c r="B52" s="443" t="s">
        <v>88</v>
      </c>
      <c r="C52" s="442"/>
      <c r="D52" s="172"/>
      <c r="E52" s="112">
        <v>-2</v>
      </c>
      <c r="F52" s="448" t="s">
        <v>89</v>
      </c>
      <c r="G52" s="449"/>
      <c r="H52" s="449"/>
      <c r="I52" s="113">
        <v>-3</v>
      </c>
      <c r="J52" s="445" t="s">
        <v>90</v>
      </c>
      <c r="K52" s="446"/>
      <c r="L52" s="446"/>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8" customHeight="1" x14ac:dyDescent="0.3">
      <c r="B53" s="447" t="s">
        <v>91</v>
      </c>
      <c r="C53" s="442"/>
      <c r="D53"/>
      <c r="E53" s="172"/>
      <c r="F53" s="443" t="s">
        <v>92</v>
      </c>
      <c r="G53" s="442"/>
      <c r="H53" s="95"/>
      <c r="I53" s="193"/>
      <c r="J53" s="446"/>
      <c r="K53" s="446"/>
      <c r="L53" s="446"/>
      <c r="O53" s="3"/>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B54" s="195" t="s">
        <v>93</v>
      </c>
      <c r="C54" s="172"/>
      <c r="D54" s="172"/>
      <c r="E54" s="172"/>
      <c r="F54" s="441" t="s">
        <v>94</v>
      </c>
      <c r="G54" s="442"/>
      <c r="H54" s="95"/>
      <c r="I54" s="95"/>
      <c r="J54" s="446"/>
      <c r="K54" s="446"/>
      <c r="L54" s="446"/>
      <c r="O54" s="3"/>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16"/>
      <c r="B55" s="447" t="s">
        <v>95</v>
      </c>
      <c r="C55" s="442"/>
      <c r="D55"/>
      <c r="E55" s="172"/>
      <c r="F55" s="443" t="s">
        <v>96</v>
      </c>
      <c r="G55" s="442"/>
      <c r="H55" s="95"/>
      <c r="I55" s="95"/>
      <c r="J55" s="446"/>
      <c r="K55" s="446"/>
      <c r="L55" s="446"/>
      <c r="M55" s="6"/>
      <c r="N55" s="6"/>
      <c r="O55" s="8"/>
      <c r="P55" s="96"/>
      <c r="Q55" s="97"/>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B56" s="181"/>
      <c r="C56" s="181"/>
      <c r="D56" s="181"/>
      <c r="E56" s="181"/>
      <c r="F56" s="441" t="s">
        <v>97</v>
      </c>
      <c r="G56" s="442"/>
      <c r="H56" s="95"/>
      <c r="I56" s="98"/>
      <c r="J56" s="446"/>
      <c r="K56" s="446"/>
      <c r="L56" s="446"/>
      <c r="M56" s="6"/>
      <c r="N56" s="6"/>
      <c r="O56" s="8"/>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6" ht="12" customHeight="1" x14ac:dyDescent="0.2">
      <c r="A57" s="16"/>
      <c r="B57" s="6"/>
      <c r="C57" s="6"/>
      <c r="D57" s="6"/>
      <c r="E57" s="6"/>
      <c r="F57" s="6"/>
      <c r="G57" s="6"/>
      <c r="H57" s="6"/>
      <c r="I57" s="8"/>
      <c r="J57" s="6"/>
      <c r="K57" s="6"/>
      <c r="L57" s="6"/>
      <c r="M57" s="6"/>
      <c r="N57" s="6"/>
      <c r="O57" s="8"/>
      <c r="P57" s="96"/>
      <c r="Q57" s="97"/>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ht="20.25" x14ac:dyDescent="0.3">
      <c r="A58" s="110" t="s">
        <v>98</v>
      </c>
      <c r="B58" s="185" t="s">
        <v>99</v>
      </c>
      <c r="C58" s="172"/>
      <c r="D58" s="172"/>
      <c r="E58" s="172"/>
      <c r="F58" s="172"/>
      <c r="G58" s="172"/>
      <c r="H58" s="172"/>
      <c r="I58" s="172"/>
      <c r="J58" s="172"/>
      <c r="K58" s="172"/>
      <c r="L58"/>
      <c r="M58"/>
      <c r="N58"/>
      <c r="O58" s="3"/>
      <c r="P58" s="96"/>
      <c r="Q58" s="97"/>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ht="20.25" x14ac:dyDescent="0.3">
      <c r="A59" s="6"/>
      <c r="B59" s="444" t="s">
        <v>100</v>
      </c>
      <c r="C59" s="444"/>
      <c r="D59" s="444"/>
      <c r="E59" s="444"/>
      <c r="F59" s="444"/>
      <c r="I59" s="3"/>
      <c r="L59" s="6"/>
      <c r="M59" s="6"/>
      <c r="N59" s="6"/>
      <c r="O59" s="8"/>
      <c r="P59" s="6"/>
      <c r="Q59" s="6"/>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ht="20.25" x14ac:dyDescent="0.3">
      <c r="A60" s="6"/>
      <c r="B60" s="6"/>
      <c r="C60" s="439" t="s">
        <v>56</v>
      </c>
      <c r="D60" s="439"/>
      <c r="E60" s="439"/>
      <c r="F60" s="95"/>
      <c r="G60" s="440">
        <v>135.6</v>
      </c>
      <c r="H60" s="297"/>
      <c r="I60" s="3"/>
      <c r="L60" s="6"/>
      <c r="N60" s="99"/>
      <c r="O60" s="8"/>
      <c r="P60" s="6"/>
      <c r="Q60" s="6"/>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ht="20.25" x14ac:dyDescent="0.3">
      <c r="B61" s="6"/>
      <c r="C61" s="439" t="s">
        <v>101</v>
      </c>
      <c r="D61" s="439"/>
      <c r="E61" s="439"/>
      <c r="F61" s="439"/>
      <c r="G61" s="440">
        <v>154.9</v>
      </c>
      <c r="H61" s="297"/>
      <c r="I61" s="3"/>
      <c r="N61" s="99"/>
      <c r="O61" s="6"/>
      <c r="Q61" s="6"/>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ht="12" customHeight="1" x14ac:dyDescent="0.2">
      <c r="A62" s="6" t="s">
        <v>45</v>
      </c>
      <c r="B62" s="6"/>
      <c r="C62" s="6"/>
      <c r="D62" s="6"/>
      <c r="E62" s="6"/>
      <c r="F62" s="6"/>
      <c r="G62" s="6"/>
      <c r="H62" s="6"/>
      <c r="I62" s="8"/>
      <c r="J62" s="6"/>
      <c r="K62" s="6"/>
      <c r="L62" s="6"/>
      <c r="M62" s="6"/>
      <c r="N62" s="6"/>
      <c r="O62" s="8"/>
      <c r="P62" s="147" t="s">
        <v>46</v>
      </c>
      <c r="Q62" s="97"/>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c r="Q663" s="2"/>
    </row>
    <row r="664" spans="1:136" x14ac:dyDescent="0.2">
      <c r="A664" s="2"/>
      <c r="B664" s="2"/>
      <c r="C664" s="2"/>
      <c r="D664" s="2"/>
      <c r="E664" s="2"/>
      <c r="F664" s="2"/>
      <c r="G664" s="2"/>
      <c r="H664" s="2"/>
      <c r="I664" s="100"/>
      <c r="J664" s="2"/>
      <c r="K664" s="2"/>
      <c r="L664" s="2"/>
      <c r="M664" s="2"/>
      <c r="N664" s="2"/>
      <c r="O664" s="100"/>
      <c r="P664" s="2"/>
      <c r="Q664" s="2"/>
    </row>
    <row r="665" spans="1:136" x14ac:dyDescent="0.2">
      <c r="A665" s="2"/>
      <c r="B665" s="2"/>
      <c r="C665" s="2"/>
      <c r="D665" s="2"/>
      <c r="E665" s="2"/>
      <c r="F665" s="2"/>
      <c r="G665" s="2"/>
      <c r="H665" s="2"/>
      <c r="I665" s="100"/>
      <c r="J665" s="2"/>
      <c r="K665" s="2"/>
      <c r="L665" s="2"/>
      <c r="M665" s="2"/>
      <c r="N665" s="2"/>
      <c r="O665" s="100"/>
      <c r="P665" s="2"/>
      <c r="Q665" s="2"/>
    </row>
    <row r="666" spans="1:136" x14ac:dyDescent="0.2">
      <c r="A666" s="2"/>
      <c r="B666" s="2"/>
      <c r="C666" s="2"/>
      <c r="D666" s="2"/>
      <c r="E666" s="2"/>
      <c r="F666" s="2"/>
      <c r="G666" s="2"/>
      <c r="H666" s="2"/>
      <c r="I666" s="100"/>
      <c r="J666" s="2"/>
      <c r="K666" s="2"/>
      <c r="L666" s="2"/>
      <c r="M666" s="2"/>
      <c r="N666" s="2"/>
      <c r="O666" s="100"/>
      <c r="P666" s="2"/>
      <c r="Q666" s="2"/>
    </row>
    <row r="667" spans="1:136" x14ac:dyDescent="0.2">
      <c r="A667" s="2"/>
      <c r="B667" s="2"/>
      <c r="C667" s="2"/>
      <c r="D667" s="2"/>
      <c r="E667" s="2"/>
      <c r="F667" s="2"/>
      <c r="G667" s="2"/>
      <c r="H667" s="2"/>
      <c r="I667" s="100"/>
      <c r="J667" s="2"/>
      <c r="K667" s="2"/>
      <c r="L667" s="2"/>
      <c r="M667" s="2"/>
      <c r="N667" s="2"/>
      <c r="O667" s="100"/>
      <c r="P667" s="2"/>
      <c r="Q667" s="2"/>
    </row>
  </sheetData>
  <mergeCells count="144">
    <mergeCell ref="C42:D42"/>
    <mergeCell ref="E42:F42"/>
    <mergeCell ref="G42:H42"/>
    <mergeCell ref="C35:D35"/>
    <mergeCell ref="E35:F35"/>
    <mergeCell ref="E36:G36"/>
    <mergeCell ref="B37:C37"/>
    <mergeCell ref="E37:G37"/>
    <mergeCell ref="G35:H35"/>
    <mergeCell ref="C41:D41"/>
    <mergeCell ref="B40:H40"/>
    <mergeCell ref="F41:H41"/>
    <mergeCell ref="B36:C36"/>
    <mergeCell ref="A38:C39"/>
    <mergeCell ref="E38:E39"/>
    <mergeCell ref="G38:H39"/>
    <mergeCell ref="D38:D39"/>
    <mergeCell ref="F38:F39"/>
    <mergeCell ref="C60:E60"/>
    <mergeCell ref="G60:H60"/>
    <mergeCell ref="C61:F61"/>
    <mergeCell ref="G61:H61"/>
    <mergeCell ref="B47:H47"/>
    <mergeCell ref="G49:H50"/>
    <mergeCell ref="F52:H52"/>
    <mergeCell ref="B52:C52"/>
    <mergeCell ref="B59:F59"/>
    <mergeCell ref="B29:C29"/>
    <mergeCell ref="E29:G29"/>
    <mergeCell ref="B30:C30"/>
    <mergeCell ref="E30:G30"/>
    <mergeCell ref="A31:C32"/>
    <mergeCell ref="E31:E32"/>
    <mergeCell ref="G31:H32"/>
    <mergeCell ref="B33:H33"/>
    <mergeCell ref="F34:H34"/>
    <mergeCell ref="C34:D34"/>
    <mergeCell ref="F27:H27"/>
    <mergeCell ref="B26:H26"/>
    <mergeCell ref="A24:C25"/>
    <mergeCell ref="E24:E25"/>
    <mergeCell ref="G24:H25"/>
    <mergeCell ref="C27:D27"/>
    <mergeCell ref="F24:F25"/>
    <mergeCell ref="C21:D21"/>
    <mergeCell ref="E21:F21"/>
    <mergeCell ref="C28:D28"/>
    <mergeCell ref="E28:F28"/>
    <mergeCell ref="G28:H28"/>
    <mergeCell ref="D24:D25"/>
    <mergeCell ref="D31:D32"/>
    <mergeCell ref="F31:F32"/>
    <mergeCell ref="J52:L56"/>
    <mergeCell ref="F53:G53"/>
    <mergeCell ref="F54:G54"/>
    <mergeCell ref="F55:G55"/>
    <mergeCell ref="F56:G56"/>
    <mergeCell ref="B43:C43"/>
    <mergeCell ref="E43:G43"/>
    <mergeCell ref="B55:C55"/>
    <mergeCell ref="B44:C44"/>
    <mergeCell ref="E44:G44"/>
    <mergeCell ref="D45:D46"/>
    <mergeCell ref="F45:F46"/>
    <mergeCell ref="A45:C46"/>
    <mergeCell ref="E45:E46"/>
    <mergeCell ref="G45:H46"/>
    <mergeCell ref="B53:C53"/>
    <mergeCell ref="I45:I46"/>
    <mergeCell ref="J45:J46"/>
    <mergeCell ref="O6:P6"/>
    <mergeCell ref="E7:H7"/>
    <mergeCell ref="C6:H6"/>
    <mergeCell ref="O11:P11"/>
    <mergeCell ref="I15:K16"/>
    <mergeCell ref="B16:C16"/>
    <mergeCell ref="I11:K11"/>
    <mergeCell ref="A6:B6"/>
    <mergeCell ref="M4:N4"/>
    <mergeCell ref="L11:N11"/>
    <mergeCell ref="C8:H10"/>
    <mergeCell ref="B7:D7"/>
    <mergeCell ref="C13:D13"/>
    <mergeCell ref="F13:H13"/>
    <mergeCell ref="B11:H12"/>
    <mergeCell ref="I6:K6"/>
    <mergeCell ref="L6:N6"/>
    <mergeCell ref="C14:D14"/>
    <mergeCell ref="A4:B4"/>
    <mergeCell ref="B15:C15"/>
    <mergeCell ref="E15:G15"/>
    <mergeCell ref="C5:H5"/>
    <mergeCell ref="E16:G16"/>
    <mergeCell ref="G14:H14"/>
    <mergeCell ref="D1:M1"/>
    <mergeCell ref="F2:L2"/>
    <mergeCell ref="K17:K18"/>
    <mergeCell ref="L17:L18"/>
    <mergeCell ref="M17:M18"/>
    <mergeCell ref="K24:K25"/>
    <mergeCell ref="L24:L25"/>
    <mergeCell ref="M24:M25"/>
    <mergeCell ref="F3:L3"/>
    <mergeCell ref="C4:H4"/>
    <mergeCell ref="E14:F14"/>
    <mergeCell ref="B23:C23"/>
    <mergeCell ref="C20:D20"/>
    <mergeCell ref="A17:C18"/>
    <mergeCell ref="E17:E18"/>
    <mergeCell ref="D17:D18"/>
    <mergeCell ref="F17:F18"/>
    <mergeCell ref="J17:J18"/>
    <mergeCell ref="F20:H20"/>
    <mergeCell ref="I22:K23"/>
    <mergeCell ref="G21:H21"/>
    <mergeCell ref="N17:N18"/>
    <mergeCell ref="N24:N25"/>
    <mergeCell ref="I24:I25"/>
    <mergeCell ref="G17:H18"/>
    <mergeCell ref="I17:I18"/>
    <mergeCell ref="J24:J25"/>
    <mergeCell ref="B19:H19"/>
    <mergeCell ref="B22:C22"/>
    <mergeCell ref="E22:G22"/>
    <mergeCell ref="E23:G23"/>
    <mergeCell ref="L38:L39"/>
    <mergeCell ref="M38:M39"/>
    <mergeCell ref="N38:N39"/>
    <mergeCell ref="I43:K44"/>
    <mergeCell ref="K45:K46"/>
    <mergeCell ref="L45:L46"/>
    <mergeCell ref="M45:M46"/>
    <mergeCell ref="N45:N46"/>
    <mergeCell ref="I29:K30"/>
    <mergeCell ref="K31:K32"/>
    <mergeCell ref="L31:L32"/>
    <mergeCell ref="M31:M32"/>
    <mergeCell ref="N31:N32"/>
    <mergeCell ref="I31:I32"/>
    <mergeCell ref="I38:I39"/>
    <mergeCell ref="I36:K37"/>
    <mergeCell ref="K38:K39"/>
    <mergeCell ref="J31:J32"/>
    <mergeCell ref="J38:J39"/>
  </mergeCells>
  <phoneticPr fontId="0" type="noConversion"/>
  <conditionalFormatting sqref="I50 H56:I56 H59:I59">
    <cfRule type="expression" priority="79" stopIfTrue="1">
      <formula>""" ""=0"</formula>
    </cfRule>
  </conditionalFormatting>
  <conditionalFormatting sqref="I52:J52 H65 H68:I68 H74">
    <cfRule type="expression" priority="216"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K64:L64 K66 K70">
    <cfRule type="cellIs" dxfId="74" priority="213" stopIfTrue="1" operator="greaterThan">
      <formula>28</formula>
    </cfRule>
  </conditionalFormatting>
  <conditionalFormatting sqref="K58:L58 M51:M54 K63:M63 K65:M65 K67:L67 K69:L69 K71:L71">
    <cfRule type="cellIs" dxfId="73" priority="215" stopIfTrue="1" operator="greaterThan">
      <formula>28</formula>
    </cfRule>
  </conditionalFormatting>
  <conditionalFormatting sqref="K51:M51 M52:M54 M56 K57:M57 K59:M59">
    <cfRule type="cellIs" dxfId="72" priority="76" stopIfTrue="1" operator="greaterThan">
      <formula>28</formula>
    </cfRule>
  </conditionalFormatting>
  <conditionalFormatting sqref="L17">
    <cfRule type="expression" priority="48" stopIfTrue="1">
      <formula>""" ""=0"</formula>
    </cfRule>
  </conditionalFormatting>
  <conditionalFormatting sqref="L24">
    <cfRule type="expression" priority="45" stopIfTrue="1">
      <formula>""" ""=0"</formula>
    </cfRule>
  </conditionalFormatting>
  <conditionalFormatting sqref="L31">
    <cfRule type="expression" priority="42" stopIfTrue="1">
      <formula>""" ""=0"</formula>
    </cfRule>
  </conditionalFormatting>
  <conditionalFormatting sqref="L38">
    <cfRule type="expression" priority="39" stopIfTrue="1">
      <formula>""" ""=0"</formula>
    </cfRule>
  </conditionalFormatting>
  <conditionalFormatting sqref="L45">
    <cfRule type="expression" priority="36" stopIfTrue="1">
      <formula>""" ""=0"</formula>
    </cfRule>
  </conditionalFormatting>
  <conditionalFormatting sqref="L60">
    <cfRule type="cellIs" dxfId="71" priority="33" stopIfTrue="1" operator="greaterThan">
      <formula>28</formula>
    </cfRule>
  </conditionalFormatting>
  <conditionalFormatting sqref="L61:M61">
    <cfRule type="cellIs" dxfId="70" priority="31" stopIfTrue="1" operator="greaterThan">
      <formula>28</formula>
    </cfRule>
  </conditionalFormatting>
  <conditionalFormatting sqref="L64:M64 L58 L66 L70">
    <cfRule type="cellIs" dxfId="69" priority="214" stopIfTrue="1" operator="greaterThan">
      <formula>30</formula>
    </cfRule>
  </conditionalFormatting>
  <conditionalFormatting sqref="M52 M55">
    <cfRule type="cellIs" dxfId="68" priority="77" stopIfTrue="1" operator="greaterThan">
      <formula>30</formula>
    </cfRule>
  </conditionalFormatting>
  <conditionalFormatting sqref="M60">
    <cfRule type="cellIs" dxfId="67" priority="32" stopIfTrue="1" operator="greaterThan">
      <formula>30</formula>
    </cfRule>
  </conditionalFormatting>
  <conditionalFormatting sqref="M13:N13">
    <cfRule type="cellIs" dxfId="66" priority="5" stopIfTrue="1" operator="greaterThan">
      <formula>28</formula>
    </cfRule>
  </conditionalFormatting>
  <conditionalFormatting sqref="M20:N20">
    <cfRule type="cellIs" dxfId="65" priority="4" stopIfTrue="1" operator="greaterThan">
      <formula>28</formula>
    </cfRule>
  </conditionalFormatting>
  <conditionalFormatting sqref="M27:N27">
    <cfRule type="cellIs" dxfId="64" priority="3" stopIfTrue="1" operator="greaterThan">
      <formula>28</formula>
    </cfRule>
  </conditionalFormatting>
  <conditionalFormatting sqref="M34:N34">
    <cfRule type="cellIs" dxfId="63" priority="2" stopIfTrue="1" operator="greaterThan">
      <formula>28</formula>
    </cfRule>
  </conditionalFormatting>
  <conditionalFormatting sqref="M41:N41">
    <cfRule type="cellIs" dxfId="62" priority="1" stopIfTrue="1" operator="greaterThan">
      <formula>28</formula>
    </cfRule>
  </conditionalFormatting>
  <dataValidations xWindow="52" yWindow="351" count="6">
    <dataValidation allowBlank="1" showInputMessage="1" showErrorMessage="1" prompt="Time must be entered in the following format:   h:mm" sqref="B36:B37 E36:G37 B29:B30 B22:B23 B15:B16 E22:G23 E15:G16 E29:G30 B43:B44 E43:G44" xr:uid="{00000000-0002-0000-0300-000000000000}"/>
    <dataValidation type="list" allowBlank="1" showInputMessage="1" showErrorMessage="1" sqref="F45:F46 F17:F18 F24:F25 F31:F32 F38:F39" xr:uid="{00000000-0002-0000-0300-000001000000}">
      <formula1>"0.33, .67, .70"</formula1>
    </dataValidation>
    <dataValidation type="list" allowBlank="1" showInputMessage="1" showErrorMessage="1" sqref="M14:N14 M21:N21 M28:N28 M35:N35 M42:N42" xr:uid="{00000000-0002-0000-0300-000002000000}">
      <formula1>"13.3"</formula1>
    </dataValidation>
    <dataValidation type="list" allowBlank="1" showInputMessage="1" showErrorMessage="1" sqref="M13:N13 M20:N20 M27:N27 M34:N34 M41:N41" xr:uid="{00000000-0002-0000-0300-000003000000}">
      <formula1>"10.1"</formula1>
    </dataValidation>
    <dataValidation type="list" allowBlank="1" showInputMessage="1" showErrorMessage="1" sqref="N15 N22 N29 N36 N43" xr:uid="{00000000-0002-0000-0300-000004000000}">
      <formula1>"26.3"</formula1>
    </dataValidation>
    <dataValidation type="list" allowBlank="1" showInputMessage="1" showErrorMessage="1" sqref="M15 M22 M29 M36 M43" xr:uid="{00000000-0002-0000-0300-000005000000}">
      <formula1>"23.1"</formula1>
    </dataValidation>
  </dataValidations>
  <printOptions horizontalCentered="1" verticalCentered="1"/>
  <pageMargins left="0" right="0" top="0" bottom="0" header="0" footer="0"/>
  <pageSetup scale="4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F667"/>
  <sheetViews>
    <sheetView showGridLines="0" topLeftCell="A21" zoomScale="55" zoomScaleNormal="55" zoomScaleSheetLayoutView="90" zoomScalePageLayoutView="80" workbookViewId="0">
      <selection activeCell="J48" sqref="J48"/>
    </sheetView>
  </sheetViews>
  <sheetFormatPr defaultColWidth="8.85546875" defaultRowHeight="12.75" x14ac:dyDescent="0.2"/>
  <cols>
    <col min="1" max="1" width="17.28515625" style="3" customWidth="1"/>
    <col min="2" max="3" width="12.7109375" style="3" customWidth="1"/>
    <col min="4" max="4" width="11.7109375" style="3" customWidth="1"/>
    <col min="5" max="5" width="5.28515625" style="3" customWidth="1"/>
    <col min="6" max="6" width="8.85546875" style="3" customWidth="1"/>
    <col min="7" max="7" width="11.7109375" style="3" customWidth="1"/>
    <col min="8" max="8" width="12.42578125" style="3" customWidth="1"/>
    <col min="9" max="9" width="7.7109375" style="1" customWidth="1"/>
    <col min="10" max="10" width="14.7109375" style="3" customWidth="1"/>
    <col min="11" max="11" width="16.7109375" style="3" customWidth="1"/>
    <col min="12" max="12" width="7.7109375" style="3" customWidth="1"/>
    <col min="13" max="13" width="14.7109375" style="3" customWidth="1"/>
    <col min="14" max="14" width="16.7109375" style="3" customWidth="1"/>
    <col min="15" max="15" width="20.5703125" style="1" customWidth="1"/>
    <col min="16" max="16" width="16.7109375" style="3" customWidth="1"/>
    <col min="17" max="17" width="8.85546875" style="3" hidden="1" customWidth="1"/>
    <col min="18" max="16384" width="8.85546875" style="3"/>
  </cols>
  <sheetData>
    <row r="1" spans="1:136" ht="21" customHeight="1" x14ac:dyDescent="0.35">
      <c r="A1" s="40"/>
      <c r="B1" s="40"/>
      <c r="C1" s="160"/>
      <c r="D1" s="397" t="s">
        <v>47</v>
      </c>
      <c r="E1" s="397"/>
      <c r="F1" s="397"/>
      <c r="G1" s="397"/>
      <c r="H1" s="397"/>
      <c r="I1" s="397"/>
      <c r="J1" s="397"/>
      <c r="K1" s="397"/>
      <c r="L1" s="397"/>
      <c r="M1" s="397"/>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160"/>
      <c r="D2" s="160"/>
      <c r="E2" s="160"/>
      <c r="F2" s="411" t="s">
        <v>48</v>
      </c>
      <c r="G2" s="411"/>
      <c r="H2" s="411"/>
      <c r="I2" s="411"/>
      <c r="J2" s="411"/>
      <c r="K2" s="411"/>
      <c r="L2" s="411"/>
      <c r="M2" s="106"/>
      <c r="N2" s="106"/>
      <c r="O2" s="160"/>
      <c r="P2" s="160"/>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161"/>
      <c r="C3" s="160"/>
      <c r="D3" s="160"/>
      <c r="E3" s="160"/>
      <c r="F3" s="404" t="s">
        <v>49</v>
      </c>
      <c r="G3" s="404"/>
      <c r="H3" s="404"/>
      <c r="I3" s="404"/>
      <c r="J3" s="404"/>
      <c r="K3" s="404"/>
      <c r="L3" s="404"/>
      <c r="M3" s="107"/>
      <c r="N3" s="107"/>
      <c r="O3" s="160"/>
      <c r="P3" s="160"/>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12" t="s">
        <v>50</v>
      </c>
      <c r="B4" s="412"/>
      <c r="C4" s="414">
        <f>+'Daily Travel Summary'!A15</f>
        <v>0</v>
      </c>
      <c r="D4" s="414"/>
      <c r="E4" s="414"/>
      <c r="F4" s="414"/>
      <c r="G4" s="414"/>
      <c r="H4" s="414"/>
      <c r="I4" s="120"/>
      <c r="J4" s="108" t="s">
        <v>102</v>
      </c>
      <c r="M4" s="414">
        <f>+'Daily Travel Summary'!B13</f>
        <v>0</v>
      </c>
      <c r="N4" s="414"/>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183" t="s">
        <v>51</v>
      </c>
      <c r="B5" s="45"/>
      <c r="C5" s="474">
        <f ca="1">TODAY()</f>
        <v>45853</v>
      </c>
      <c r="D5" s="474"/>
      <c r="E5" s="474"/>
      <c r="F5" s="474"/>
      <c r="G5" s="474"/>
      <c r="H5" s="474"/>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8" customHeight="1" thickTop="1" x14ac:dyDescent="0.25">
      <c r="A6" s="458"/>
      <c r="B6" s="459"/>
      <c r="C6" s="455" t="s">
        <v>52</v>
      </c>
      <c r="D6" s="456"/>
      <c r="E6" s="456"/>
      <c r="F6" s="456"/>
      <c r="G6" s="456"/>
      <c r="H6" s="457"/>
      <c r="I6" s="455" t="s">
        <v>53</v>
      </c>
      <c r="J6" s="456"/>
      <c r="K6" s="472"/>
      <c r="L6" s="473" t="s">
        <v>54</v>
      </c>
      <c r="M6" s="456"/>
      <c r="N6" s="457"/>
      <c r="O6" s="450" t="s">
        <v>55</v>
      </c>
      <c r="P6" s="451"/>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7" customHeight="1" x14ac:dyDescent="0.25">
      <c r="A7" s="142" t="s">
        <v>51</v>
      </c>
      <c r="B7" s="469" t="s">
        <v>61</v>
      </c>
      <c r="C7" s="470"/>
      <c r="D7" s="471"/>
      <c r="E7" s="452" t="s">
        <v>62</v>
      </c>
      <c r="F7" s="453"/>
      <c r="G7" s="453"/>
      <c r="H7" s="454"/>
      <c r="I7" s="52"/>
      <c r="J7" s="135" t="s">
        <v>56</v>
      </c>
      <c r="K7" s="135" t="s">
        <v>57</v>
      </c>
      <c r="L7" s="52"/>
      <c r="M7" s="135" t="s">
        <v>56</v>
      </c>
      <c r="N7" s="134" t="s">
        <v>57</v>
      </c>
      <c r="O7" s="132"/>
      <c r="P7" s="137"/>
      <c r="Q7" s="4"/>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7" customHeight="1" x14ac:dyDescent="0.25">
      <c r="A8" s="130"/>
      <c r="B8" s="131"/>
      <c r="C8" s="460" t="s">
        <v>103</v>
      </c>
      <c r="D8" s="461"/>
      <c r="E8" s="461"/>
      <c r="F8" s="461"/>
      <c r="G8" s="461"/>
      <c r="H8" s="462"/>
      <c r="I8" s="53" t="s">
        <v>63</v>
      </c>
      <c r="J8" s="138">
        <f>+'Page 2 - Daily Travel Detail'!J48</f>
        <v>0</v>
      </c>
      <c r="K8" s="138">
        <f>+'Page 2 - Daily Travel Detail'!K48</f>
        <v>0</v>
      </c>
      <c r="L8" s="52"/>
      <c r="M8" s="52"/>
      <c r="N8" s="52"/>
      <c r="O8" s="132"/>
      <c r="P8" s="137"/>
      <c r="Q8" s="4"/>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27" customHeight="1" x14ac:dyDescent="0.25">
      <c r="A9" s="132"/>
      <c r="B9" s="133"/>
      <c r="C9" s="463"/>
      <c r="D9" s="464"/>
      <c r="E9" s="464"/>
      <c r="F9" s="464"/>
      <c r="G9" s="464"/>
      <c r="H9" s="465"/>
      <c r="I9" s="53" t="s">
        <v>68</v>
      </c>
      <c r="J9" s="138">
        <f>+'Page 2 - Daily Travel Detail'!J49</f>
        <v>0</v>
      </c>
      <c r="K9" s="138">
        <f>+'Page 2 - Daily Travel Detail'!K49</f>
        <v>0</v>
      </c>
      <c r="L9" s="140" t="s">
        <v>79</v>
      </c>
      <c r="M9" s="138">
        <f>+'Page 2 - Daily Travel Detail'!M48</f>
        <v>0</v>
      </c>
      <c r="N9" s="138">
        <f>+'Page 2 - Daily Travel Detail'!N48</f>
        <v>0</v>
      </c>
      <c r="O9" s="132"/>
      <c r="P9" s="137"/>
      <c r="Q9" s="4"/>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27" customHeight="1" thickBot="1" x14ac:dyDescent="0.35">
      <c r="A10" s="144"/>
      <c r="B10" s="145"/>
      <c r="C10" s="466"/>
      <c r="D10" s="467"/>
      <c r="E10" s="467"/>
      <c r="F10" s="467"/>
      <c r="G10" s="467"/>
      <c r="H10" s="468"/>
      <c r="I10" s="143" t="s">
        <v>79</v>
      </c>
      <c r="J10" s="138">
        <f>+'Page 2 - Daily Travel Detail'!J50</f>
        <v>0</v>
      </c>
      <c r="K10" s="156"/>
      <c r="L10" s="141" t="s">
        <v>80</v>
      </c>
      <c r="M10" s="138">
        <f>+'Page 2 - Daily Travel Detail'!M49</f>
        <v>0</v>
      </c>
      <c r="N10" s="138">
        <f>+'Page 2 - Daily Travel Detail'!N49</f>
        <v>0</v>
      </c>
      <c r="O10" s="144"/>
      <c r="P10" s="138">
        <f>+'Page 2 - Daily Travel Detail'!P48</f>
        <v>0</v>
      </c>
      <c r="Q10" s="4"/>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0" customHeight="1" thickTop="1" x14ac:dyDescent="0.3">
      <c r="A11" s="158"/>
      <c r="B11" s="405" t="s">
        <v>52</v>
      </c>
      <c r="C11" s="406"/>
      <c r="D11" s="406"/>
      <c r="E11" s="406"/>
      <c r="F11" s="406"/>
      <c r="G11" s="406"/>
      <c r="H11" s="407"/>
      <c r="I11" s="399" t="s">
        <v>53</v>
      </c>
      <c r="J11" s="400"/>
      <c r="K11" s="401"/>
      <c r="L11" s="399" t="s">
        <v>54</v>
      </c>
      <c r="M11" s="402"/>
      <c r="N11" s="403"/>
      <c r="O11" s="399" t="s">
        <v>55</v>
      </c>
      <c r="P11" s="403"/>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0" customHeight="1" x14ac:dyDescent="0.25">
      <c r="A12" s="159"/>
      <c r="B12" s="408"/>
      <c r="C12" s="409"/>
      <c r="D12" s="409"/>
      <c r="E12" s="409"/>
      <c r="F12" s="409"/>
      <c r="G12" s="409"/>
      <c r="H12" s="410"/>
      <c r="I12" s="52"/>
      <c r="J12" s="53" t="s">
        <v>56</v>
      </c>
      <c r="K12" s="53" t="s">
        <v>57</v>
      </c>
      <c r="L12" s="52"/>
      <c r="M12" s="53" t="s">
        <v>56</v>
      </c>
      <c r="N12" s="53" t="s">
        <v>57</v>
      </c>
      <c r="O12" s="53" t="s">
        <v>58</v>
      </c>
      <c r="P12" s="54" t="s">
        <v>59</v>
      </c>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33" customHeight="1" x14ac:dyDescent="0.3">
      <c r="A13" s="157" t="s">
        <v>60</v>
      </c>
      <c r="B13" s="101" t="s">
        <v>61</v>
      </c>
      <c r="C13" s="388"/>
      <c r="D13" s="389"/>
      <c r="E13" s="101" t="s">
        <v>62</v>
      </c>
      <c r="F13" s="373"/>
      <c r="G13" s="373"/>
      <c r="H13" s="374"/>
      <c r="I13" s="55" t="s">
        <v>63</v>
      </c>
      <c r="J13" s="33"/>
      <c r="K13" s="33"/>
      <c r="L13" s="56" t="s">
        <v>64</v>
      </c>
      <c r="M13" s="177"/>
      <c r="N13" s="35"/>
      <c r="O13" s="115"/>
      <c r="P13" s="33"/>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33" customHeight="1" x14ac:dyDescent="0.3">
      <c r="A14" s="155" t="s">
        <v>65</v>
      </c>
      <c r="B14" s="60" t="s">
        <v>66</v>
      </c>
      <c r="C14" s="371"/>
      <c r="D14" s="385"/>
      <c r="E14" s="386" t="s">
        <v>67</v>
      </c>
      <c r="F14" s="387"/>
      <c r="G14" s="371"/>
      <c r="H14" s="372"/>
      <c r="I14" s="55" t="s">
        <v>68</v>
      </c>
      <c r="J14" s="34"/>
      <c r="K14" s="34"/>
      <c r="L14" s="57" t="s">
        <v>69</v>
      </c>
      <c r="M14" s="35"/>
      <c r="N14" s="35"/>
      <c r="O14" s="194"/>
      <c r="P14" s="34"/>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x14ac:dyDescent="0.3">
      <c r="A15" s="58" t="s">
        <v>70</v>
      </c>
      <c r="B15" s="394"/>
      <c r="C15" s="258"/>
      <c r="D15" s="59" t="s">
        <v>71</v>
      </c>
      <c r="E15" s="392"/>
      <c r="F15" s="393"/>
      <c r="G15" s="393"/>
      <c r="H15" s="59" t="s">
        <v>72</v>
      </c>
      <c r="I15" s="429"/>
      <c r="J15" s="430"/>
      <c r="K15" s="431"/>
      <c r="L15" s="57" t="s">
        <v>73</v>
      </c>
      <c r="M15" s="34"/>
      <c r="O15" s="194"/>
      <c r="P15" s="33"/>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x14ac:dyDescent="0.3">
      <c r="A16" s="60" t="s">
        <v>74</v>
      </c>
      <c r="B16" s="394"/>
      <c r="C16" s="426"/>
      <c r="D16" s="61" t="s">
        <v>71</v>
      </c>
      <c r="E16" s="392"/>
      <c r="F16" s="393"/>
      <c r="G16" s="393"/>
      <c r="H16" s="61" t="s">
        <v>72</v>
      </c>
      <c r="I16" s="432"/>
      <c r="J16" s="433"/>
      <c r="K16" s="434"/>
      <c r="L16" s="62" t="s">
        <v>75</v>
      </c>
      <c r="M16" s="170">
        <f>SUM(M13:M15)</f>
        <v>0</v>
      </c>
      <c r="N16" s="171">
        <f>SUM(N13:N15)</f>
        <v>0</v>
      </c>
      <c r="O16" s="194"/>
      <c r="P16" s="36"/>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17.45" customHeight="1" x14ac:dyDescent="0.3">
      <c r="A17" s="381" t="s">
        <v>76</v>
      </c>
      <c r="B17" s="382"/>
      <c r="C17" s="328"/>
      <c r="D17" s="396"/>
      <c r="E17" s="363" t="s">
        <v>77</v>
      </c>
      <c r="F17" s="390">
        <v>0.7</v>
      </c>
      <c r="G17" s="363" t="s">
        <v>78</v>
      </c>
      <c r="H17" s="378"/>
      <c r="I17" s="365" t="s">
        <v>79</v>
      </c>
      <c r="J17" s="369">
        <f>ROUND(IF(D17*F17=" ",0,D17*F17),2)</f>
        <v>0</v>
      </c>
      <c r="K17" s="395"/>
      <c r="L17" s="365" t="s">
        <v>80</v>
      </c>
      <c r="M17" s="367"/>
      <c r="N17" s="367"/>
      <c r="O17" s="114"/>
      <c r="P17" s="36"/>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17.45" customHeight="1" x14ac:dyDescent="0.3">
      <c r="A18" s="383"/>
      <c r="B18" s="384"/>
      <c r="C18" s="384"/>
      <c r="D18" s="364"/>
      <c r="E18" s="364"/>
      <c r="F18" s="391"/>
      <c r="G18" s="364"/>
      <c r="H18" s="379"/>
      <c r="I18" s="366"/>
      <c r="J18" s="370"/>
      <c r="K18" s="370"/>
      <c r="L18" s="366"/>
      <c r="M18" s="368"/>
      <c r="N18" s="368"/>
      <c r="O18" s="167"/>
      <c r="P18" s="189"/>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thickBot="1" x14ac:dyDescent="0.35">
      <c r="A19" s="63" t="s">
        <v>81</v>
      </c>
      <c r="B19" s="375"/>
      <c r="C19" s="376"/>
      <c r="D19" s="376"/>
      <c r="E19" s="376"/>
      <c r="F19" s="376"/>
      <c r="G19" s="376"/>
      <c r="H19" s="377"/>
      <c r="I19" s="64" t="s">
        <v>82</v>
      </c>
      <c r="J19" s="65">
        <f>SUM(J13:J18)</f>
        <v>0</v>
      </c>
      <c r="K19" s="65">
        <f>SUM(K13:K17)</f>
        <v>0</v>
      </c>
      <c r="L19" s="64" t="s">
        <v>82</v>
      </c>
      <c r="M19" s="66">
        <f>SUM(M16:M17)</f>
        <v>0</v>
      </c>
      <c r="N19" s="66">
        <f>SUM(N16:N17)</f>
        <v>0</v>
      </c>
      <c r="O19" s="118" t="s">
        <v>82</v>
      </c>
      <c r="P19" s="66">
        <f>SUM(P13:P17)</f>
        <v>0</v>
      </c>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33" customHeight="1" thickTop="1" x14ac:dyDescent="0.3">
      <c r="A20" s="157" t="s">
        <v>60</v>
      </c>
      <c r="B20" s="101" t="s">
        <v>61</v>
      </c>
      <c r="C20" s="388"/>
      <c r="D20" s="389"/>
      <c r="E20" s="101" t="s">
        <v>62</v>
      </c>
      <c r="F20" s="373"/>
      <c r="G20" s="373"/>
      <c r="H20" s="374"/>
      <c r="I20" s="55" t="s">
        <v>63</v>
      </c>
      <c r="J20" s="33"/>
      <c r="K20" s="33"/>
      <c r="L20" s="56" t="s">
        <v>64</v>
      </c>
      <c r="M20" s="177"/>
      <c r="N20" s="35"/>
      <c r="O20" s="122"/>
      <c r="P20" s="33"/>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33" customHeight="1" x14ac:dyDescent="0.3">
      <c r="A21" s="155" t="s">
        <v>65</v>
      </c>
      <c r="B21" s="60" t="s">
        <v>66</v>
      </c>
      <c r="C21" s="371"/>
      <c r="D21" s="385"/>
      <c r="E21" s="386" t="s">
        <v>67</v>
      </c>
      <c r="F21" s="387"/>
      <c r="G21" s="371"/>
      <c r="H21" s="372"/>
      <c r="I21" s="55" t="s">
        <v>68</v>
      </c>
      <c r="J21" s="34"/>
      <c r="K21" s="34"/>
      <c r="L21" s="57" t="s">
        <v>69</v>
      </c>
      <c r="M21" s="35"/>
      <c r="N21" s="35"/>
      <c r="O21" s="122"/>
      <c r="P21" s="33"/>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x14ac:dyDescent="0.3">
      <c r="A22" s="58" t="s">
        <v>70</v>
      </c>
      <c r="B22" s="394"/>
      <c r="C22" s="258"/>
      <c r="D22" s="59" t="s">
        <v>71</v>
      </c>
      <c r="E22" s="392"/>
      <c r="F22" s="393"/>
      <c r="G22" s="393"/>
      <c r="H22" s="59" t="s">
        <v>72</v>
      </c>
      <c r="I22" s="429"/>
      <c r="J22" s="430"/>
      <c r="K22" s="431"/>
      <c r="L22" s="57" t="s">
        <v>73</v>
      </c>
      <c r="M22" s="35"/>
      <c r="N22" s="34"/>
      <c r="O22" s="122"/>
      <c r="P22" s="33"/>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x14ac:dyDescent="0.3">
      <c r="A23" s="60" t="s">
        <v>74</v>
      </c>
      <c r="B23" s="394"/>
      <c r="C23" s="426"/>
      <c r="D23" s="61" t="s">
        <v>71</v>
      </c>
      <c r="E23" s="392"/>
      <c r="F23" s="393"/>
      <c r="G23" s="393"/>
      <c r="H23" s="61" t="s">
        <v>72</v>
      </c>
      <c r="I23" s="432"/>
      <c r="J23" s="433"/>
      <c r="K23" s="434"/>
      <c r="L23" s="62" t="s">
        <v>75</v>
      </c>
      <c r="M23" s="170">
        <f>SUM(M20:M22)</f>
        <v>0</v>
      </c>
      <c r="N23" s="171">
        <f>SUM(N20:N22)</f>
        <v>0</v>
      </c>
      <c r="O23" s="122"/>
      <c r="P23" s="36"/>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17.45" customHeight="1" x14ac:dyDescent="0.3">
      <c r="A24" s="381" t="s">
        <v>76</v>
      </c>
      <c r="B24" s="382"/>
      <c r="C24" s="328"/>
      <c r="D24" s="396"/>
      <c r="E24" s="363" t="s">
        <v>77</v>
      </c>
      <c r="F24" s="390">
        <v>0.7</v>
      </c>
      <c r="G24" s="363" t="s">
        <v>78</v>
      </c>
      <c r="H24" s="378"/>
      <c r="I24" s="365" t="s">
        <v>79</v>
      </c>
      <c r="J24" s="369">
        <f>ROUND(IF(D24*F24=" ",0,D24*F24),2)</f>
        <v>0</v>
      </c>
      <c r="K24" s="395"/>
      <c r="L24" s="365" t="s">
        <v>80</v>
      </c>
      <c r="M24" s="367"/>
      <c r="N24" s="367"/>
      <c r="O24" s="122"/>
      <c r="P24" s="36"/>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17.45" customHeight="1" x14ac:dyDescent="0.3">
      <c r="A25" s="383"/>
      <c r="B25" s="384"/>
      <c r="C25" s="384"/>
      <c r="D25" s="364"/>
      <c r="E25" s="364"/>
      <c r="F25" s="391"/>
      <c r="G25" s="364"/>
      <c r="H25" s="379"/>
      <c r="I25" s="366"/>
      <c r="J25" s="370"/>
      <c r="K25" s="370"/>
      <c r="L25" s="366"/>
      <c r="M25" s="368"/>
      <c r="N25" s="368"/>
      <c r="O25" s="122"/>
      <c r="P25" s="189"/>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thickBot="1" x14ac:dyDescent="0.35">
      <c r="A26" s="63" t="s">
        <v>81</v>
      </c>
      <c r="B26" s="375"/>
      <c r="C26" s="376"/>
      <c r="D26" s="376"/>
      <c r="E26" s="376"/>
      <c r="F26" s="376"/>
      <c r="G26" s="376"/>
      <c r="H26" s="377"/>
      <c r="I26" s="64" t="s">
        <v>82</v>
      </c>
      <c r="J26" s="65">
        <f>SUM(J20:J25)</f>
        <v>0</v>
      </c>
      <c r="K26" s="67">
        <f>SUM(K20:K24)</f>
        <v>0</v>
      </c>
      <c r="L26" s="64" t="s">
        <v>82</v>
      </c>
      <c r="M26" s="66">
        <f>SUM(M23:M24)</f>
        <v>0</v>
      </c>
      <c r="N26" s="66">
        <f>SUM(N23:N24)</f>
        <v>0</v>
      </c>
      <c r="O26" s="117" t="s">
        <v>82</v>
      </c>
      <c r="P26" s="68">
        <f>SUM(P20:P24)</f>
        <v>0</v>
      </c>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33" customHeight="1" thickTop="1" x14ac:dyDescent="0.3">
      <c r="A27" s="157" t="s">
        <v>60</v>
      </c>
      <c r="B27" s="101" t="s">
        <v>61</v>
      </c>
      <c r="C27" s="388"/>
      <c r="D27" s="389"/>
      <c r="E27" s="101" t="s">
        <v>62</v>
      </c>
      <c r="F27" s="373"/>
      <c r="G27" s="373"/>
      <c r="H27" s="374"/>
      <c r="I27" s="55" t="s">
        <v>63</v>
      </c>
      <c r="J27" s="33"/>
      <c r="K27" s="33"/>
      <c r="L27" s="56" t="s">
        <v>64</v>
      </c>
      <c r="M27" s="177"/>
      <c r="N27" s="35"/>
      <c r="O27" s="123"/>
      <c r="P27" s="33"/>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33" customHeight="1" x14ac:dyDescent="0.3">
      <c r="A28" s="155" t="s">
        <v>65</v>
      </c>
      <c r="B28" s="60" t="s">
        <v>66</v>
      </c>
      <c r="C28" s="371"/>
      <c r="D28" s="385"/>
      <c r="E28" s="386" t="s">
        <v>67</v>
      </c>
      <c r="F28" s="387"/>
      <c r="G28" s="371"/>
      <c r="H28" s="372"/>
      <c r="I28" s="55" t="s">
        <v>68</v>
      </c>
      <c r="J28" s="34"/>
      <c r="K28" s="34"/>
      <c r="L28" s="57" t="s">
        <v>69</v>
      </c>
      <c r="M28" s="35"/>
      <c r="N28" s="35"/>
      <c r="O28" s="109"/>
      <c r="P28" s="33"/>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x14ac:dyDescent="0.3">
      <c r="A29" s="58" t="s">
        <v>70</v>
      </c>
      <c r="B29" s="394"/>
      <c r="C29" s="258"/>
      <c r="D29" s="59" t="s">
        <v>71</v>
      </c>
      <c r="E29" s="392"/>
      <c r="F29" s="393"/>
      <c r="G29" s="393"/>
      <c r="H29" s="59" t="s">
        <v>72</v>
      </c>
      <c r="I29" s="429"/>
      <c r="J29" s="430"/>
      <c r="K29" s="431"/>
      <c r="L29" s="57" t="s">
        <v>73</v>
      </c>
      <c r="M29" s="35"/>
      <c r="N29" s="34"/>
      <c r="O29" s="109"/>
      <c r="P29" s="33"/>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x14ac:dyDescent="0.3">
      <c r="A30" s="60" t="s">
        <v>74</v>
      </c>
      <c r="B30" s="394"/>
      <c r="C30" s="426"/>
      <c r="D30" s="61" t="s">
        <v>71</v>
      </c>
      <c r="E30" s="392"/>
      <c r="F30" s="393"/>
      <c r="G30" s="393"/>
      <c r="H30" s="61" t="s">
        <v>72</v>
      </c>
      <c r="I30" s="432"/>
      <c r="J30" s="433"/>
      <c r="K30" s="434"/>
      <c r="L30" s="62" t="s">
        <v>75</v>
      </c>
      <c r="M30" s="170">
        <f>SUM(M27:M29)</f>
        <v>0</v>
      </c>
      <c r="N30" s="171">
        <f>SUM(N27:N29)</f>
        <v>0</v>
      </c>
      <c r="O30" s="109"/>
      <c r="P30" s="36"/>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17.45" customHeight="1" x14ac:dyDescent="0.3">
      <c r="A31" s="381" t="s">
        <v>76</v>
      </c>
      <c r="B31" s="382"/>
      <c r="C31" s="328"/>
      <c r="D31" s="396"/>
      <c r="E31" s="363" t="s">
        <v>77</v>
      </c>
      <c r="F31" s="390">
        <v>0.7</v>
      </c>
      <c r="G31" s="363" t="s">
        <v>78</v>
      </c>
      <c r="H31" s="378"/>
      <c r="I31" s="365" t="s">
        <v>79</v>
      </c>
      <c r="J31" s="369">
        <f>ROUND(IF(D31*F31=" ",0,D31*F31),2)</f>
        <v>0</v>
      </c>
      <c r="K31" s="395"/>
      <c r="L31" s="365" t="s">
        <v>80</v>
      </c>
      <c r="M31" s="367"/>
      <c r="N31" s="367"/>
      <c r="O31" s="124"/>
      <c r="P31" s="37"/>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17.45" customHeight="1" x14ac:dyDescent="0.3">
      <c r="A32" s="383"/>
      <c r="B32" s="384"/>
      <c r="C32" s="384"/>
      <c r="D32" s="364"/>
      <c r="E32" s="364"/>
      <c r="F32" s="391"/>
      <c r="G32" s="364"/>
      <c r="H32" s="379"/>
      <c r="I32" s="366"/>
      <c r="J32" s="370"/>
      <c r="K32" s="370"/>
      <c r="L32" s="366"/>
      <c r="M32" s="368"/>
      <c r="N32" s="368"/>
      <c r="O32" s="109"/>
      <c r="P32" s="166"/>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thickBot="1" x14ac:dyDescent="0.35">
      <c r="A33" s="63" t="s">
        <v>81</v>
      </c>
      <c r="B33" s="375"/>
      <c r="C33" s="376"/>
      <c r="D33" s="376"/>
      <c r="E33" s="376"/>
      <c r="F33" s="376"/>
      <c r="G33" s="376"/>
      <c r="H33" s="377"/>
      <c r="I33" s="64" t="s">
        <v>82</v>
      </c>
      <c r="J33" s="65">
        <f>SUM(J27:J32)</f>
        <v>0</v>
      </c>
      <c r="K33" s="67">
        <f>SUM(K27:K31)</f>
        <v>0</v>
      </c>
      <c r="L33" s="64" t="s">
        <v>82</v>
      </c>
      <c r="M33" s="66">
        <f>SUM(M30:M31)</f>
        <v>0</v>
      </c>
      <c r="N33" s="66">
        <f>SUM(N30:N31)</f>
        <v>0</v>
      </c>
      <c r="O33" s="117" t="s">
        <v>82</v>
      </c>
      <c r="P33" s="68">
        <f>SUM(P27:P31)</f>
        <v>0</v>
      </c>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33" customHeight="1" thickTop="1" x14ac:dyDescent="0.3">
      <c r="A34" s="157" t="s">
        <v>60</v>
      </c>
      <c r="B34" s="101" t="s">
        <v>61</v>
      </c>
      <c r="C34" s="388"/>
      <c r="D34" s="389"/>
      <c r="E34" s="101" t="s">
        <v>62</v>
      </c>
      <c r="F34" s="373"/>
      <c r="G34" s="373"/>
      <c r="H34" s="374"/>
      <c r="I34" s="55" t="s">
        <v>63</v>
      </c>
      <c r="J34" s="33"/>
      <c r="K34" s="33"/>
      <c r="L34" s="56" t="s">
        <v>64</v>
      </c>
      <c r="M34" s="177"/>
      <c r="N34" s="35"/>
      <c r="O34" s="123"/>
      <c r="P34" s="38"/>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33" customHeight="1" x14ac:dyDescent="0.3">
      <c r="A35" s="155" t="s">
        <v>65</v>
      </c>
      <c r="B35" s="60" t="s">
        <v>66</v>
      </c>
      <c r="C35" s="371"/>
      <c r="D35" s="385"/>
      <c r="E35" s="386" t="s">
        <v>67</v>
      </c>
      <c r="F35" s="387"/>
      <c r="G35" s="371"/>
      <c r="H35" s="372"/>
      <c r="I35" s="55" t="s">
        <v>68</v>
      </c>
      <c r="J35" s="34"/>
      <c r="K35" s="34"/>
      <c r="L35" s="57" t="s">
        <v>69</v>
      </c>
      <c r="M35" s="35"/>
      <c r="N35" s="35"/>
      <c r="O35" s="109"/>
      <c r="P35" s="38"/>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x14ac:dyDescent="0.3">
      <c r="A36" s="58" t="s">
        <v>70</v>
      </c>
      <c r="B36" s="394"/>
      <c r="C36" s="258"/>
      <c r="D36" s="59" t="s">
        <v>71</v>
      </c>
      <c r="E36" s="392"/>
      <c r="F36" s="393"/>
      <c r="G36" s="393"/>
      <c r="H36" s="59" t="s">
        <v>72</v>
      </c>
      <c r="I36" s="429"/>
      <c r="J36" s="430"/>
      <c r="K36" s="431"/>
      <c r="L36" s="57" t="s">
        <v>73</v>
      </c>
      <c r="M36" s="35"/>
      <c r="N36" s="34"/>
      <c r="O36" s="109"/>
      <c r="P36" s="38"/>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x14ac:dyDescent="0.3">
      <c r="A37" s="60" t="s">
        <v>74</v>
      </c>
      <c r="B37" s="394"/>
      <c r="C37" s="426"/>
      <c r="D37" s="61" t="s">
        <v>71</v>
      </c>
      <c r="E37" s="392"/>
      <c r="F37" s="393"/>
      <c r="G37" s="393"/>
      <c r="H37" s="61" t="s">
        <v>72</v>
      </c>
      <c r="I37" s="432"/>
      <c r="J37" s="433"/>
      <c r="K37" s="434"/>
      <c r="L37" s="62" t="s">
        <v>75</v>
      </c>
      <c r="M37" s="170">
        <f>SUM(M34:M36)</f>
        <v>0</v>
      </c>
      <c r="N37" s="171">
        <f>SUM(N34:N36)</f>
        <v>0</v>
      </c>
      <c r="O37" s="109"/>
      <c r="P37" s="37"/>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7.45" customHeight="1" x14ac:dyDescent="0.3">
      <c r="A38" s="381" t="s">
        <v>76</v>
      </c>
      <c r="B38" s="382"/>
      <c r="C38" s="328"/>
      <c r="D38" s="396"/>
      <c r="E38" s="363" t="s">
        <v>77</v>
      </c>
      <c r="F38" s="390">
        <v>0.7</v>
      </c>
      <c r="G38" s="363" t="s">
        <v>78</v>
      </c>
      <c r="H38" s="378"/>
      <c r="I38" s="365" t="s">
        <v>79</v>
      </c>
      <c r="J38" s="369">
        <f>ROUND(IF(D38*F38=" ",0,D38*F38),2)</f>
        <v>0</v>
      </c>
      <c r="K38" s="395"/>
      <c r="L38" s="365" t="s">
        <v>80</v>
      </c>
      <c r="M38" s="367"/>
      <c r="N38" s="367"/>
      <c r="O38" s="124"/>
      <c r="P38" s="37"/>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7.45" customHeight="1" x14ac:dyDescent="0.3">
      <c r="A39" s="383"/>
      <c r="B39" s="384"/>
      <c r="C39" s="384"/>
      <c r="D39" s="364"/>
      <c r="E39" s="364"/>
      <c r="F39" s="391"/>
      <c r="G39" s="364"/>
      <c r="H39" s="379"/>
      <c r="I39" s="366"/>
      <c r="J39" s="370"/>
      <c r="K39" s="370"/>
      <c r="L39" s="366"/>
      <c r="M39" s="368"/>
      <c r="N39" s="368"/>
      <c r="O39" s="109"/>
      <c r="P39" s="166"/>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thickBot="1" x14ac:dyDescent="0.35">
      <c r="A40" s="63" t="s">
        <v>81</v>
      </c>
      <c r="B40" s="375"/>
      <c r="C40" s="376"/>
      <c r="D40" s="376"/>
      <c r="E40" s="376"/>
      <c r="F40" s="376"/>
      <c r="G40" s="376"/>
      <c r="H40" s="377"/>
      <c r="I40" s="64" t="s">
        <v>82</v>
      </c>
      <c r="J40" s="65">
        <f>SUM(J34:J39)</f>
        <v>0</v>
      </c>
      <c r="K40" s="67">
        <f>SUM(K34:K38)</f>
        <v>0</v>
      </c>
      <c r="L40" s="64" t="s">
        <v>82</v>
      </c>
      <c r="M40" s="66">
        <f>SUM(M37:M38)</f>
        <v>0</v>
      </c>
      <c r="N40" s="66">
        <f>SUM(N37:N38)</f>
        <v>0</v>
      </c>
      <c r="O40" s="116" t="s">
        <v>82</v>
      </c>
      <c r="P40" s="68">
        <f>SUM(P34:P38)</f>
        <v>0</v>
      </c>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33" customHeight="1" thickTop="1" x14ac:dyDescent="0.3">
      <c r="A41" s="157" t="s">
        <v>60</v>
      </c>
      <c r="B41" s="101" t="s">
        <v>61</v>
      </c>
      <c r="C41" s="388"/>
      <c r="D41" s="389"/>
      <c r="E41" s="101" t="s">
        <v>62</v>
      </c>
      <c r="F41" s="373"/>
      <c r="G41" s="373"/>
      <c r="H41" s="374"/>
      <c r="I41" s="55" t="s">
        <v>63</v>
      </c>
      <c r="J41" s="33"/>
      <c r="K41" s="33"/>
      <c r="L41" s="56" t="s">
        <v>64</v>
      </c>
      <c r="M41" s="177"/>
      <c r="N41" s="35"/>
      <c r="O41" s="123"/>
      <c r="P41" s="38"/>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33" customHeight="1" x14ac:dyDescent="0.3">
      <c r="A42" s="155" t="s">
        <v>65</v>
      </c>
      <c r="B42" s="60" t="s">
        <v>66</v>
      </c>
      <c r="C42" s="371"/>
      <c r="D42" s="385"/>
      <c r="E42" s="386" t="s">
        <v>67</v>
      </c>
      <c r="F42" s="387"/>
      <c r="G42" s="371"/>
      <c r="H42" s="372"/>
      <c r="I42" s="55" t="s">
        <v>68</v>
      </c>
      <c r="J42" s="34"/>
      <c r="K42" s="34"/>
      <c r="L42" s="57" t="s">
        <v>69</v>
      </c>
      <c r="M42" s="35"/>
      <c r="N42" s="35"/>
      <c r="O42" s="109"/>
      <c r="P42" s="38"/>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x14ac:dyDescent="0.3">
      <c r="A43" s="58" t="s">
        <v>70</v>
      </c>
      <c r="B43" s="394"/>
      <c r="C43" s="258"/>
      <c r="D43" s="59" t="s">
        <v>71</v>
      </c>
      <c r="E43" s="392"/>
      <c r="F43" s="393"/>
      <c r="G43" s="393"/>
      <c r="H43" s="59" t="s">
        <v>72</v>
      </c>
      <c r="I43" s="429"/>
      <c r="J43" s="430"/>
      <c r="K43" s="431"/>
      <c r="L43" s="57" t="s">
        <v>73</v>
      </c>
      <c r="M43" s="35"/>
      <c r="N43" s="34"/>
      <c r="O43" s="109"/>
      <c r="P43" s="3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3" customHeight="1" x14ac:dyDescent="0.3">
      <c r="A44" s="60" t="s">
        <v>74</v>
      </c>
      <c r="B44" s="394"/>
      <c r="C44" s="426"/>
      <c r="D44" s="61" t="s">
        <v>71</v>
      </c>
      <c r="E44" s="392"/>
      <c r="F44" s="393"/>
      <c r="G44" s="393"/>
      <c r="H44" s="61" t="s">
        <v>72</v>
      </c>
      <c r="I44" s="432"/>
      <c r="J44" s="433"/>
      <c r="K44" s="434"/>
      <c r="L44" s="62" t="s">
        <v>75</v>
      </c>
      <c r="M44" s="170">
        <f>SUM(M41:M43)</f>
        <v>0</v>
      </c>
      <c r="N44" s="171">
        <f>SUM(N41:N43)</f>
        <v>0</v>
      </c>
      <c r="O44" s="109"/>
      <c r="P44" s="37"/>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7.45" customHeight="1" x14ac:dyDescent="0.3">
      <c r="A45" s="381" t="s">
        <v>76</v>
      </c>
      <c r="B45" s="382"/>
      <c r="C45" s="328"/>
      <c r="D45" s="396"/>
      <c r="E45" s="363" t="s">
        <v>77</v>
      </c>
      <c r="F45" s="390">
        <v>0.7</v>
      </c>
      <c r="G45" s="363" t="s">
        <v>78</v>
      </c>
      <c r="H45" s="378"/>
      <c r="I45" s="365" t="s">
        <v>79</v>
      </c>
      <c r="J45" s="369">
        <f>ROUND(IF(D45*F45=" ",0,D45*F45),2)</f>
        <v>0</v>
      </c>
      <c r="K45" s="395"/>
      <c r="L45" s="365" t="s">
        <v>80</v>
      </c>
      <c r="M45" s="367"/>
      <c r="N45" s="367"/>
      <c r="O45" s="124"/>
      <c r="P45" s="37"/>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7.45" customHeight="1" x14ac:dyDescent="0.3">
      <c r="A46" s="383"/>
      <c r="B46" s="384"/>
      <c r="C46" s="384"/>
      <c r="D46" s="364"/>
      <c r="E46" s="364"/>
      <c r="F46" s="391"/>
      <c r="G46" s="364"/>
      <c r="H46" s="379"/>
      <c r="I46" s="366"/>
      <c r="J46" s="370"/>
      <c r="K46" s="370"/>
      <c r="L46" s="366"/>
      <c r="M46" s="368"/>
      <c r="N46" s="368"/>
      <c r="O46" s="109"/>
      <c r="P46" s="166"/>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33" customHeight="1" thickBot="1" x14ac:dyDescent="0.35">
      <c r="A47" s="63" t="s">
        <v>81</v>
      </c>
      <c r="B47" s="375"/>
      <c r="C47" s="376"/>
      <c r="D47" s="376"/>
      <c r="E47" s="376"/>
      <c r="F47" s="376"/>
      <c r="G47" s="376"/>
      <c r="H47" s="377"/>
      <c r="I47" s="64" t="s">
        <v>82</v>
      </c>
      <c r="J47" s="65">
        <f>SUM(J41:J46)</f>
        <v>0</v>
      </c>
      <c r="K47" s="67">
        <f>SUM(K41:K45)</f>
        <v>0</v>
      </c>
      <c r="L47" s="64" t="s">
        <v>82</v>
      </c>
      <c r="M47" s="66">
        <f>SUM(M44:M45)</f>
        <v>0</v>
      </c>
      <c r="N47" s="66">
        <f>SUM(N44:N45)</f>
        <v>0</v>
      </c>
      <c r="O47" s="119" t="s">
        <v>82</v>
      </c>
      <c r="P47" s="68">
        <f>SUM(P41:P45)</f>
        <v>0</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36" customHeight="1" thickTop="1" x14ac:dyDescent="0.3">
      <c r="A48" s="72"/>
      <c r="B48" s="73"/>
      <c r="C48" s="73"/>
      <c r="D48" s="73"/>
      <c r="E48" s="73"/>
      <c r="F48" s="73"/>
      <c r="G48" s="73"/>
      <c r="H48" s="73"/>
      <c r="I48" s="74" t="s">
        <v>63</v>
      </c>
      <c r="J48" s="163">
        <f>SUM(J8+J13+J20+J27+J34+J41)</f>
        <v>0</v>
      </c>
      <c r="K48" s="75">
        <f>SUM(K8+K13+K20+K27+K34+K41)</f>
        <v>0</v>
      </c>
      <c r="L48" s="76" t="s">
        <v>83</v>
      </c>
      <c r="M48" s="77">
        <f>SUM(M9,M16,M23,M30,M37,M44)</f>
        <v>0</v>
      </c>
      <c r="N48" s="77">
        <f>SUM(N9,N16,N23,N30,N37,N44)</f>
        <v>0</v>
      </c>
      <c r="O48" s="102" t="s">
        <v>84</v>
      </c>
      <c r="P48" s="78">
        <f>SUM(P10, P19,P26,P33,P40,P47)</f>
        <v>0</v>
      </c>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33" customHeight="1" x14ac:dyDescent="0.3">
      <c r="B49" s="79"/>
      <c r="C49" s="79"/>
      <c r="D49" s="79"/>
      <c r="E49" s="79"/>
      <c r="F49" s="80"/>
      <c r="G49" s="427" t="s">
        <v>85</v>
      </c>
      <c r="H49" s="428"/>
      <c r="I49" s="81" t="s">
        <v>68</v>
      </c>
      <c r="J49" s="164">
        <f>SUM(J9+J14+J21+J28+J35+J42)</f>
        <v>0</v>
      </c>
      <c r="K49" s="82">
        <f>SUM(K9+K14+K21+K28+K35+K42)</f>
        <v>0</v>
      </c>
      <c r="L49" s="83" t="s">
        <v>86</v>
      </c>
      <c r="M49" s="84">
        <f>SUM(M10+M17+M24+M31+M38+M45)</f>
        <v>0</v>
      </c>
      <c r="N49" s="84">
        <f>SUM(N10+N17+N24+N31+N38+N45)</f>
        <v>0</v>
      </c>
      <c r="O49" s="85"/>
      <c r="P49" s="8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33" customHeight="1" x14ac:dyDescent="0.3">
      <c r="G50" s="428"/>
      <c r="H50" s="428"/>
      <c r="I50" s="87" t="s">
        <v>79</v>
      </c>
      <c r="J50" s="164">
        <f>SUM(J10,J17,J18,J24,J25,J31,J32,J38,J39,J45,J46)</f>
        <v>0</v>
      </c>
      <c r="K50" s="156"/>
      <c r="L50" s="89"/>
      <c r="M50" s="89"/>
      <c r="N50" s="90"/>
      <c r="O50" s="103"/>
      <c r="P50" s="91"/>
      <c r="Q50" s="97"/>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11" t="s">
        <v>87</v>
      </c>
      <c r="B51"/>
      <c r="C51" s="15"/>
      <c r="D51" s="15"/>
      <c r="E51" s="15"/>
      <c r="I51" s="3"/>
      <c r="K51" s="92"/>
      <c r="L51" s="93"/>
      <c r="M51" s="93"/>
      <c r="N51" s="93"/>
      <c r="O51" s="94"/>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A52" s="112">
        <v>-1</v>
      </c>
      <c r="B52" s="443" t="s">
        <v>88</v>
      </c>
      <c r="C52" s="442"/>
      <c r="D52" s="172"/>
      <c r="E52" s="112">
        <v>-2</v>
      </c>
      <c r="F52" s="448" t="s">
        <v>89</v>
      </c>
      <c r="G52" s="449"/>
      <c r="H52" s="449"/>
      <c r="I52" s="113">
        <v>-3</v>
      </c>
      <c r="J52" s="445" t="s">
        <v>90</v>
      </c>
      <c r="K52" s="446"/>
      <c r="L52" s="446"/>
      <c r="Q52" s="97"/>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8" customHeight="1" x14ac:dyDescent="0.3">
      <c r="B53" s="447" t="s">
        <v>91</v>
      </c>
      <c r="C53" s="442"/>
      <c r="D53"/>
      <c r="E53" s="172"/>
      <c r="F53" s="443" t="s">
        <v>92</v>
      </c>
      <c r="G53" s="442"/>
      <c r="H53" s="95"/>
      <c r="I53" s="193"/>
      <c r="J53" s="446"/>
      <c r="K53" s="446"/>
      <c r="L53" s="446"/>
      <c r="O53" s="3"/>
      <c r="Q53" s="97"/>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B54" s="195" t="s">
        <v>93</v>
      </c>
      <c r="C54" s="172"/>
      <c r="D54" s="172"/>
      <c r="E54" s="172"/>
      <c r="F54" s="441" t="s">
        <v>94</v>
      </c>
      <c r="G54" s="442"/>
      <c r="H54" s="95"/>
      <c r="I54" s="95"/>
      <c r="J54" s="446"/>
      <c r="K54" s="446"/>
      <c r="L54" s="446"/>
      <c r="O54" s="3"/>
      <c r="Q54" s="6"/>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16"/>
      <c r="B55" s="447" t="s">
        <v>95</v>
      </c>
      <c r="C55" s="442"/>
      <c r="D55"/>
      <c r="E55" s="172"/>
      <c r="F55" s="443" t="s">
        <v>96</v>
      </c>
      <c r="G55" s="442"/>
      <c r="H55" s="95"/>
      <c r="I55" s="95"/>
      <c r="J55" s="446"/>
      <c r="K55" s="446"/>
      <c r="L55" s="446"/>
      <c r="M55" s="6"/>
      <c r="N55" s="6"/>
      <c r="O55" s="8"/>
      <c r="P55" s="96"/>
      <c r="Q55" s="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B56" s="181"/>
      <c r="C56" s="181"/>
      <c r="D56" s="181"/>
      <c r="E56" s="181"/>
      <c r="F56" s="441" t="s">
        <v>97</v>
      </c>
      <c r="G56" s="442"/>
      <c r="H56" s="95"/>
      <c r="I56" s="98"/>
      <c r="J56" s="446"/>
      <c r="K56" s="446"/>
      <c r="L56" s="446"/>
      <c r="M56" s="6"/>
      <c r="N56" s="6"/>
      <c r="O56" s="8"/>
      <c r="Q56" s="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6" ht="12" customHeight="1" x14ac:dyDescent="0.2">
      <c r="A57" s="16"/>
      <c r="B57" s="6"/>
      <c r="C57" s="6"/>
      <c r="D57" s="6"/>
      <c r="E57" s="6"/>
      <c r="F57" s="6"/>
      <c r="G57" s="6"/>
      <c r="H57" s="6"/>
      <c r="I57" s="8"/>
      <c r="J57" s="6"/>
      <c r="K57" s="6"/>
      <c r="L57" s="6"/>
      <c r="M57" s="6"/>
      <c r="N57" s="6"/>
      <c r="O57" s="8"/>
      <c r="P57" s="96"/>
      <c r="Q57" s="97"/>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ht="20.25" x14ac:dyDescent="0.3">
      <c r="A58" s="110" t="s">
        <v>98</v>
      </c>
      <c r="B58" s="185" t="s">
        <v>99</v>
      </c>
      <c r="C58" s="172"/>
      <c r="D58" s="172"/>
      <c r="E58" s="172"/>
      <c r="F58" s="172"/>
      <c r="G58" s="172"/>
      <c r="H58" s="172"/>
      <c r="I58" s="172"/>
      <c r="J58" s="172"/>
      <c r="K58" s="172"/>
      <c r="L58"/>
      <c r="M58"/>
      <c r="N58"/>
      <c r="O58" s="3"/>
      <c r="P58" s="96"/>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ht="20.25" x14ac:dyDescent="0.3">
      <c r="A59" s="6"/>
      <c r="B59" s="444" t="s">
        <v>100</v>
      </c>
      <c r="C59" s="444"/>
      <c r="D59" s="444"/>
      <c r="E59" s="444"/>
      <c r="F59" s="444"/>
      <c r="I59" s="3"/>
      <c r="L59" s="6"/>
      <c r="M59" s="6"/>
      <c r="N59" s="6"/>
      <c r="O59" s="8"/>
      <c r="P59" s="6"/>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ht="20.25" x14ac:dyDescent="0.3">
      <c r="A60" s="6"/>
      <c r="B60" s="6"/>
      <c r="C60" s="439" t="s">
        <v>56</v>
      </c>
      <c r="D60" s="439"/>
      <c r="E60" s="439"/>
      <c r="F60" s="95"/>
      <c r="G60" s="186"/>
      <c r="H60" s="186">
        <v>135.6</v>
      </c>
      <c r="I60" s="3"/>
      <c r="L60" s="6"/>
      <c r="N60" s="99"/>
      <c r="O60" s="8"/>
      <c r="P60" s="6"/>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ht="20.25" x14ac:dyDescent="0.3">
      <c r="B61" s="6"/>
      <c r="C61" s="439" t="s">
        <v>101</v>
      </c>
      <c r="D61" s="439"/>
      <c r="E61" s="439"/>
      <c r="F61" s="439"/>
      <c r="G61" s="186"/>
      <c r="H61" s="186">
        <v>154.9</v>
      </c>
      <c r="I61" s="3"/>
      <c r="N61" s="99"/>
      <c r="O61" s="6"/>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ht="12" customHeight="1" x14ac:dyDescent="0.2">
      <c r="A62" s="6" t="s">
        <v>45</v>
      </c>
      <c r="B62" s="6"/>
      <c r="C62" s="6"/>
      <c r="D62" s="6"/>
      <c r="E62" s="6"/>
      <c r="F62" s="6"/>
      <c r="G62" s="6"/>
      <c r="H62" s="6"/>
      <c r="I62" s="8"/>
      <c r="J62" s="6"/>
      <c r="K62" s="6"/>
      <c r="L62" s="6"/>
      <c r="M62" s="6"/>
      <c r="N62" s="6"/>
      <c r="O62" s="8"/>
      <c r="P62" s="147" t="s">
        <v>46</v>
      </c>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row>
    <row r="664" spans="1:136" x14ac:dyDescent="0.2">
      <c r="A664" s="2"/>
      <c r="B664" s="2"/>
      <c r="C664" s="2"/>
      <c r="D664" s="2"/>
      <c r="E664" s="2"/>
      <c r="F664" s="2"/>
      <c r="G664" s="2"/>
      <c r="H664" s="2"/>
      <c r="I664" s="100"/>
      <c r="J664" s="2"/>
      <c r="K664" s="2"/>
      <c r="L664" s="2"/>
      <c r="M664" s="2"/>
      <c r="N664" s="2"/>
      <c r="O664" s="100"/>
      <c r="P664" s="2"/>
    </row>
    <row r="665" spans="1:136" x14ac:dyDescent="0.2">
      <c r="A665" s="2"/>
      <c r="B665" s="2"/>
      <c r="C665" s="2"/>
      <c r="D665" s="2"/>
      <c r="E665" s="2"/>
      <c r="F665" s="2"/>
      <c r="G665" s="2"/>
      <c r="H665" s="2"/>
      <c r="I665" s="100"/>
      <c r="J665" s="2"/>
      <c r="K665" s="2"/>
      <c r="L665" s="2"/>
      <c r="M665" s="2"/>
      <c r="N665" s="2"/>
      <c r="O665" s="100"/>
      <c r="P665" s="2"/>
    </row>
    <row r="666" spans="1:136" x14ac:dyDescent="0.2">
      <c r="A666" s="2"/>
      <c r="B666" s="2"/>
      <c r="C666" s="2"/>
      <c r="D666" s="2"/>
      <c r="E666" s="2"/>
      <c r="F666" s="2"/>
      <c r="G666" s="2"/>
      <c r="H666" s="2"/>
      <c r="I666" s="100"/>
      <c r="J666" s="2"/>
      <c r="K666" s="2"/>
      <c r="L666" s="2"/>
      <c r="M666" s="2"/>
      <c r="N666" s="2"/>
      <c r="O666" s="100"/>
      <c r="P666" s="2"/>
    </row>
    <row r="667" spans="1:136" x14ac:dyDescent="0.2">
      <c r="A667" s="2"/>
      <c r="B667" s="2"/>
      <c r="C667" s="2"/>
      <c r="D667" s="2"/>
      <c r="E667" s="2"/>
      <c r="F667" s="2"/>
      <c r="G667" s="2"/>
      <c r="H667" s="2"/>
      <c r="I667" s="100"/>
      <c r="J667" s="2"/>
      <c r="K667" s="2"/>
      <c r="L667" s="2"/>
      <c r="M667" s="2"/>
      <c r="N667" s="2"/>
      <c r="O667" s="100"/>
      <c r="P667" s="2"/>
    </row>
  </sheetData>
  <mergeCells count="142">
    <mergeCell ref="J52:L56"/>
    <mergeCell ref="F53:G53"/>
    <mergeCell ref="F54:G54"/>
    <mergeCell ref="F55:G55"/>
    <mergeCell ref="F56:G56"/>
    <mergeCell ref="I43:K44"/>
    <mergeCell ref="K45:K46"/>
    <mergeCell ref="L45:L46"/>
    <mergeCell ref="D45:D46"/>
    <mergeCell ref="F45:F46"/>
    <mergeCell ref="J45:J46"/>
    <mergeCell ref="E43:G43"/>
    <mergeCell ref="E44:G44"/>
    <mergeCell ref="C61:F61"/>
    <mergeCell ref="B47:H47"/>
    <mergeCell ref="G49:H50"/>
    <mergeCell ref="F52:H52"/>
    <mergeCell ref="B55:C55"/>
    <mergeCell ref="B53:C53"/>
    <mergeCell ref="B59:F59"/>
    <mergeCell ref="B36:C36"/>
    <mergeCell ref="E36:G36"/>
    <mergeCell ref="B52:C52"/>
    <mergeCell ref="C60:E60"/>
    <mergeCell ref="A45:C46"/>
    <mergeCell ref="E45:E46"/>
    <mergeCell ref="G45:H46"/>
    <mergeCell ref="B43:C43"/>
    <mergeCell ref="B44:C44"/>
    <mergeCell ref="B37:C37"/>
    <mergeCell ref="E37:G37"/>
    <mergeCell ref="C41:D41"/>
    <mergeCell ref="F41:H41"/>
    <mergeCell ref="C42:D42"/>
    <mergeCell ref="E42:F42"/>
    <mergeCell ref="G42:H42"/>
    <mergeCell ref="B29:C29"/>
    <mergeCell ref="E29:G29"/>
    <mergeCell ref="B40:H40"/>
    <mergeCell ref="B33:H33"/>
    <mergeCell ref="B30:C30"/>
    <mergeCell ref="E30:G30"/>
    <mergeCell ref="A31:C32"/>
    <mergeCell ref="A38:C39"/>
    <mergeCell ref="E38:E39"/>
    <mergeCell ref="G38:H39"/>
    <mergeCell ref="D31:D32"/>
    <mergeCell ref="F31:F32"/>
    <mergeCell ref="D38:D39"/>
    <mergeCell ref="F38:F39"/>
    <mergeCell ref="G35:H35"/>
    <mergeCell ref="C34:D34"/>
    <mergeCell ref="F34:H34"/>
    <mergeCell ref="E31:E32"/>
    <mergeCell ref="C35:D35"/>
    <mergeCell ref="E35:F35"/>
    <mergeCell ref="G31:H32"/>
    <mergeCell ref="D1:M1"/>
    <mergeCell ref="F2:L2"/>
    <mergeCell ref="F3:L3"/>
    <mergeCell ref="C4:H4"/>
    <mergeCell ref="M4:N4"/>
    <mergeCell ref="E17:E18"/>
    <mergeCell ref="G17:H18"/>
    <mergeCell ref="I15:K16"/>
    <mergeCell ref="B16:C16"/>
    <mergeCell ref="E16:G16"/>
    <mergeCell ref="A4:B4"/>
    <mergeCell ref="I11:K11"/>
    <mergeCell ref="I6:K6"/>
    <mergeCell ref="E15:G15"/>
    <mergeCell ref="B15:C15"/>
    <mergeCell ref="L6:N6"/>
    <mergeCell ref="C13:D13"/>
    <mergeCell ref="F13:H13"/>
    <mergeCell ref="C14:D14"/>
    <mergeCell ref="E14:F14"/>
    <mergeCell ref="G14:H14"/>
    <mergeCell ref="I17:I18"/>
    <mergeCell ref="K17:K18"/>
    <mergeCell ref="L17:L18"/>
    <mergeCell ref="O6:P6"/>
    <mergeCell ref="B7:D7"/>
    <mergeCell ref="E7:H7"/>
    <mergeCell ref="M17:M18"/>
    <mergeCell ref="N17:N18"/>
    <mergeCell ref="C5:H5"/>
    <mergeCell ref="B11:H12"/>
    <mergeCell ref="C8:H10"/>
    <mergeCell ref="A6:B6"/>
    <mergeCell ref="C6:H6"/>
    <mergeCell ref="O11:P11"/>
    <mergeCell ref="L11:N11"/>
    <mergeCell ref="C21:D21"/>
    <mergeCell ref="E21:F21"/>
    <mergeCell ref="G21:H21"/>
    <mergeCell ref="C20:D20"/>
    <mergeCell ref="F20:H20"/>
    <mergeCell ref="A17:C18"/>
    <mergeCell ref="B19:H19"/>
    <mergeCell ref="D17:D18"/>
    <mergeCell ref="F17:F18"/>
    <mergeCell ref="C27:D27"/>
    <mergeCell ref="F27:H27"/>
    <mergeCell ref="C28:D28"/>
    <mergeCell ref="E28:F28"/>
    <mergeCell ref="G28:H28"/>
    <mergeCell ref="B26:H26"/>
    <mergeCell ref="B22:C22"/>
    <mergeCell ref="E22:G22"/>
    <mergeCell ref="A24:C25"/>
    <mergeCell ref="E24:E25"/>
    <mergeCell ref="G24:H25"/>
    <mergeCell ref="B23:C23"/>
    <mergeCell ref="E23:G23"/>
    <mergeCell ref="D24:D25"/>
    <mergeCell ref="F24:F25"/>
    <mergeCell ref="K24:K25"/>
    <mergeCell ref="L24:L25"/>
    <mergeCell ref="M24:M25"/>
    <mergeCell ref="N24:N25"/>
    <mergeCell ref="I29:K30"/>
    <mergeCell ref="I24:I25"/>
    <mergeCell ref="I22:K23"/>
    <mergeCell ref="J24:J25"/>
    <mergeCell ref="J17:J18"/>
    <mergeCell ref="M45:M46"/>
    <mergeCell ref="N45:N46"/>
    <mergeCell ref="K31:K32"/>
    <mergeCell ref="L31:L32"/>
    <mergeCell ref="M31:M32"/>
    <mergeCell ref="N31:N32"/>
    <mergeCell ref="I36:K37"/>
    <mergeCell ref="K38:K39"/>
    <mergeCell ref="L38:L39"/>
    <mergeCell ref="M38:M39"/>
    <mergeCell ref="N38:N39"/>
    <mergeCell ref="I31:I32"/>
    <mergeCell ref="I38:I39"/>
    <mergeCell ref="J38:J39"/>
    <mergeCell ref="J31:J32"/>
    <mergeCell ref="I45:I46"/>
  </mergeCells>
  <phoneticPr fontId="0" type="noConversion"/>
  <conditionalFormatting sqref="I50 H56:I56 H59:I59">
    <cfRule type="expression" priority="104" stopIfTrue="1">
      <formula>""" ""=0"</formula>
    </cfRule>
  </conditionalFormatting>
  <conditionalFormatting sqref="I52:J52 H65 H68:I68 H74">
    <cfRule type="expression" priority="299" stopIfTrue="1">
      <formula>""" ""=0"</formula>
    </cfRule>
  </conditionalFormatting>
  <conditionalFormatting sqref="J17">
    <cfRule type="expression" priority="21" stopIfTrue="1">
      <formula>""" ""=0"</formula>
    </cfRule>
  </conditionalFormatting>
  <conditionalFormatting sqref="J24">
    <cfRule type="expression" priority="22" stopIfTrue="1">
      <formula>""" ""=0"</formula>
    </cfRule>
  </conditionalFormatting>
  <conditionalFormatting sqref="J31">
    <cfRule type="expression" priority="23" stopIfTrue="1">
      <formula>""" ""=0"</formula>
    </cfRule>
  </conditionalFormatting>
  <conditionalFormatting sqref="J38">
    <cfRule type="expression" priority="25" stopIfTrue="1">
      <formula>""" ""=0"</formula>
    </cfRule>
  </conditionalFormatting>
  <conditionalFormatting sqref="J45">
    <cfRule type="expression" priority="24" stopIfTrue="1">
      <formula>""" ""=0"</formula>
    </cfRule>
  </conditionalFormatting>
  <conditionalFormatting sqref="K58 K64:L64 K66 K70">
    <cfRule type="cellIs" dxfId="61" priority="296" stopIfTrue="1" operator="greaterThan">
      <formula>28</formula>
    </cfRule>
  </conditionalFormatting>
  <conditionalFormatting sqref="K58:L58 M51:M54 K63:M63 K65:M65 K67:L67 K69:L69 K71:L71">
    <cfRule type="cellIs" dxfId="60" priority="298" stopIfTrue="1" operator="greaterThan">
      <formula>28</formula>
    </cfRule>
  </conditionalFormatting>
  <conditionalFormatting sqref="K51:M51 M52:M54 M56 K57:M57 K59:M59">
    <cfRule type="cellIs" dxfId="59" priority="101" stopIfTrue="1" operator="greaterThan">
      <formula>28</formula>
    </cfRule>
  </conditionalFormatting>
  <conditionalFormatting sqref="L17">
    <cfRule type="expression" priority="48" stopIfTrue="1">
      <formula>""" ""=0"</formula>
    </cfRule>
  </conditionalFormatting>
  <conditionalFormatting sqref="L24">
    <cfRule type="expression" priority="45" stopIfTrue="1">
      <formula>""" ""=0"</formula>
    </cfRule>
  </conditionalFormatting>
  <conditionalFormatting sqref="L31">
    <cfRule type="expression" priority="42" stopIfTrue="1">
      <formula>""" ""=0"</formula>
    </cfRule>
  </conditionalFormatting>
  <conditionalFormatting sqref="L38">
    <cfRule type="expression" priority="39" stopIfTrue="1">
      <formula>""" ""=0"</formula>
    </cfRule>
  </conditionalFormatting>
  <conditionalFormatting sqref="L45">
    <cfRule type="expression" priority="36" stopIfTrue="1">
      <formula>""" ""=0"</formula>
    </cfRule>
  </conditionalFormatting>
  <conditionalFormatting sqref="L60">
    <cfRule type="cellIs" dxfId="58" priority="33" stopIfTrue="1" operator="greaterThan">
      <formula>28</formula>
    </cfRule>
  </conditionalFormatting>
  <conditionalFormatting sqref="L61:M61">
    <cfRule type="cellIs" dxfId="57" priority="31" stopIfTrue="1" operator="greaterThan">
      <formula>28</formula>
    </cfRule>
  </conditionalFormatting>
  <conditionalFormatting sqref="L64:M64 L58 L66 L70">
    <cfRule type="cellIs" dxfId="56" priority="297" stopIfTrue="1" operator="greaterThan">
      <formula>30</formula>
    </cfRule>
  </conditionalFormatting>
  <conditionalFormatting sqref="M52 M55">
    <cfRule type="cellIs" dxfId="55" priority="102" stopIfTrue="1" operator="greaterThan">
      <formula>30</formula>
    </cfRule>
  </conditionalFormatting>
  <conditionalFormatting sqref="M60">
    <cfRule type="cellIs" dxfId="54" priority="32" stopIfTrue="1" operator="greaterThan">
      <formula>30</formula>
    </cfRule>
  </conditionalFormatting>
  <conditionalFormatting sqref="M13:N13">
    <cfRule type="cellIs" dxfId="53" priority="5" stopIfTrue="1" operator="greaterThan">
      <formula>28</formula>
    </cfRule>
  </conditionalFormatting>
  <conditionalFormatting sqref="M20:N20">
    <cfRule type="cellIs" dxfId="52" priority="4" stopIfTrue="1" operator="greaterThan">
      <formula>28</formula>
    </cfRule>
  </conditionalFormatting>
  <conditionalFormatting sqref="M27:N27">
    <cfRule type="cellIs" dxfId="51" priority="3" stopIfTrue="1" operator="greaterThan">
      <formula>28</formula>
    </cfRule>
  </conditionalFormatting>
  <conditionalFormatting sqref="M34:N34">
    <cfRule type="cellIs" dxfId="50" priority="2" stopIfTrue="1" operator="greaterThan">
      <formula>28</formula>
    </cfRule>
  </conditionalFormatting>
  <conditionalFormatting sqref="M41:N41">
    <cfRule type="cellIs" dxfId="49" priority="1" stopIfTrue="1" operator="greaterThan">
      <formula>28</formula>
    </cfRule>
  </conditionalFormatting>
  <dataValidations xWindow="52" yWindow="403" count="6">
    <dataValidation allowBlank="1" showInputMessage="1" showErrorMessage="1" prompt="Time must be entered in the following format:   h:mm" sqref="B36:B37 E36:G37 B29:B30 B22:B23 B15:B16 E22:G23 E15:G16 E29:G30 B43:B44 E43:G44" xr:uid="{00000000-0002-0000-0400-000000000000}"/>
    <dataValidation type="list" allowBlank="1" showInputMessage="1" showErrorMessage="1" sqref="F45:F46 F17:F18 F24:F25 F31:F32 F38:F39" xr:uid="{00000000-0002-0000-0400-000001000000}">
      <formula1>"0.33, .67, .70"</formula1>
    </dataValidation>
    <dataValidation type="list" allowBlank="1" showInputMessage="1" showErrorMessage="1" sqref="M22 M29 M36 M43" xr:uid="{00000000-0002-0000-0400-000002000000}">
      <formula1>"23.1"</formula1>
    </dataValidation>
    <dataValidation type="list" allowBlank="1" showInputMessage="1" showErrorMessage="1" sqref="M15 N22 N29 N36 N43" xr:uid="{00000000-0002-0000-0400-000003000000}">
      <formula1>"26.3"</formula1>
    </dataValidation>
    <dataValidation type="list" allowBlank="1" showInputMessage="1" showErrorMessage="1" sqref="M13:N13 M20:N20 M27:N27 M34:N34 M41:N41" xr:uid="{00000000-0002-0000-0400-000004000000}">
      <formula1>"10.1"</formula1>
    </dataValidation>
    <dataValidation type="list" allowBlank="1" showInputMessage="1" showErrorMessage="1" sqref="M14:N14 M21:N21 M28:N28 M35:N35 M42:N42" xr:uid="{00000000-0002-0000-0400-000005000000}">
      <formula1>"13.3"</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F667"/>
  <sheetViews>
    <sheetView showGridLines="0" zoomScale="55" zoomScaleNormal="55" zoomScaleSheetLayoutView="90" zoomScalePageLayoutView="80" workbookViewId="0">
      <selection activeCell="J17" sqref="J17:J18"/>
    </sheetView>
  </sheetViews>
  <sheetFormatPr defaultColWidth="8.85546875" defaultRowHeight="12.75" x14ac:dyDescent="0.2"/>
  <cols>
    <col min="1" max="1" width="17.28515625" style="3" customWidth="1"/>
    <col min="2" max="3" width="12.7109375" style="3" customWidth="1"/>
    <col min="4" max="4" width="11.7109375" style="3" customWidth="1"/>
    <col min="5" max="5" width="5.28515625" style="3" customWidth="1"/>
    <col min="6" max="6" width="8.85546875" style="3" customWidth="1"/>
    <col min="7" max="7" width="11.7109375" style="3" customWidth="1"/>
    <col min="8" max="8" width="12.42578125" style="3" customWidth="1"/>
    <col min="9" max="9" width="7.7109375" style="1" customWidth="1"/>
    <col min="10" max="10" width="14.7109375" style="3" customWidth="1"/>
    <col min="11" max="11" width="16.7109375" style="3" customWidth="1"/>
    <col min="12" max="12" width="7.7109375" style="3" customWidth="1"/>
    <col min="13" max="13" width="14.7109375" style="3" customWidth="1"/>
    <col min="14" max="14" width="16.7109375" style="3" customWidth="1"/>
    <col min="15" max="15" width="20.5703125" style="1" customWidth="1"/>
    <col min="16" max="16" width="16.7109375" style="3" customWidth="1"/>
    <col min="17" max="17" width="8.85546875" style="3" hidden="1" customWidth="1"/>
    <col min="18" max="16384" width="8.85546875" style="3"/>
  </cols>
  <sheetData>
    <row r="1" spans="1:136" ht="21" customHeight="1" x14ac:dyDescent="0.35">
      <c r="A1" s="40"/>
      <c r="B1" s="40"/>
      <c r="C1" s="41"/>
      <c r="D1" s="397" t="s">
        <v>47</v>
      </c>
      <c r="E1" s="398"/>
      <c r="F1" s="398"/>
      <c r="G1" s="398"/>
      <c r="H1" s="398"/>
      <c r="I1" s="398"/>
      <c r="J1" s="398"/>
      <c r="K1" s="398"/>
      <c r="L1" s="398"/>
      <c r="M1" s="398"/>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41"/>
      <c r="D2" s="41"/>
      <c r="E2" s="41"/>
      <c r="F2" s="411" t="s">
        <v>48</v>
      </c>
      <c r="G2" s="297"/>
      <c r="H2" s="297"/>
      <c r="I2" s="297"/>
      <c r="J2" s="297"/>
      <c r="K2" s="297"/>
      <c r="L2" s="297"/>
      <c r="M2" s="106"/>
      <c r="N2" s="106"/>
      <c r="O2" s="41"/>
      <c r="P2" s="41"/>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43"/>
      <c r="C3" s="41"/>
      <c r="D3" s="41"/>
      <c r="E3" s="41"/>
      <c r="F3" s="404" t="s">
        <v>49</v>
      </c>
      <c r="G3" s="297"/>
      <c r="H3" s="297"/>
      <c r="I3" s="297"/>
      <c r="J3" s="297"/>
      <c r="K3" s="297"/>
      <c r="L3" s="297"/>
      <c r="M3" s="107"/>
      <c r="N3" s="107"/>
      <c r="O3" s="41"/>
      <c r="P3" s="41"/>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12" t="s">
        <v>50</v>
      </c>
      <c r="B4" s="413"/>
      <c r="C4" s="414">
        <f>+'Daily Travel Summary'!A15</f>
        <v>0</v>
      </c>
      <c r="D4" s="415"/>
      <c r="E4" s="415"/>
      <c r="F4" s="415"/>
      <c r="G4" s="415"/>
      <c r="H4" s="415"/>
      <c r="I4" s="120"/>
      <c r="J4" s="108" t="s">
        <v>102</v>
      </c>
      <c r="M4" s="414">
        <f>+'Daily Travel Summary'!B13</f>
        <v>0</v>
      </c>
      <c r="N4" s="418"/>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183" t="s">
        <v>51</v>
      </c>
      <c r="B5" s="45"/>
      <c r="C5" s="416">
        <f ca="1">TODAY()</f>
        <v>45853</v>
      </c>
      <c r="D5" s="417"/>
      <c r="E5" s="417"/>
      <c r="F5" s="417"/>
      <c r="G5" s="417"/>
      <c r="H5" s="417"/>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8" customHeight="1" thickTop="1" x14ac:dyDescent="0.25">
      <c r="A6" s="458"/>
      <c r="B6" s="459"/>
      <c r="C6" s="455" t="s">
        <v>52</v>
      </c>
      <c r="D6" s="487"/>
      <c r="E6" s="487"/>
      <c r="F6" s="487"/>
      <c r="G6" s="487"/>
      <c r="H6" s="488"/>
      <c r="I6" s="455" t="s">
        <v>53</v>
      </c>
      <c r="J6" s="489"/>
      <c r="K6" s="490"/>
      <c r="L6" s="473" t="s">
        <v>54</v>
      </c>
      <c r="M6" s="487"/>
      <c r="N6" s="487"/>
      <c r="O6" s="450" t="s">
        <v>55</v>
      </c>
      <c r="P6" s="451"/>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7" customHeight="1" x14ac:dyDescent="0.25">
      <c r="A7" s="142" t="s">
        <v>106</v>
      </c>
      <c r="B7" s="469" t="s">
        <v>61</v>
      </c>
      <c r="C7" s="475"/>
      <c r="D7" s="476"/>
      <c r="E7" s="452" t="s">
        <v>62</v>
      </c>
      <c r="F7" s="477"/>
      <c r="G7" s="477"/>
      <c r="H7" s="478"/>
      <c r="I7" s="52"/>
      <c r="J7" s="136" t="s">
        <v>56</v>
      </c>
      <c r="K7" s="136" t="s">
        <v>57</v>
      </c>
      <c r="L7" s="52"/>
      <c r="M7" s="135" t="s">
        <v>56</v>
      </c>
      <c r="N7" s="134" t="s">
        <v>57</v>
      </c>
      <c r="O7" s="132"/>
      <c r="P7" s="137"/>
      <c r="Q7" s="4"/>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7" customHeight="1" x14ac:dyDescent="0.25">
      <c r="A8" s="130"/>
      <c r="B8" s="131"/>
      <c r="C8" s="460" t="s">
        <v>103</v>
      </c>
      <c r="D8" s="479"/>
      <c r="E8" s="479"/>
      <c r="F8" s="479"/>
      <c r="G8" s="479"/>
      <c r="H8" s="480"/>
      <c r="I8" s="53" t="s">
        <v>104</v>
      </c>
      <c r="J8" s="138">
        <f>+'Page 3 - Daily Travel Detail'!J48</f>
        <v>0</v>
      </c>
      <c r="K8" s="138">
        <f>+'Page 3 - Daily Travel Detail'!K48</f>
        <v>0</v>
      </c>
      <c r="L8" s="52"/>
      <c r="M8" s="52"/>
      <c r="N8" s="52"/>
      <c r="O8" s="132"/>
      <c r="P8" s="137"/>
      <c r="Q8" s="4"/>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27" customHeight="1" x14ac:dyDescent="0.25">
      <c r="A9" s="132"/>
      <c r="B9" s="133"/>
      <c r="C9" s="481"/>
      <c r="D9" s="482"/>
      <c r="E9" s="482"/>
      <c r="F9" s="482"/>
      <c r="G9" s="482"/>
      <c r="H9" s="483"/>
      <c r="I9" s="53" t="s">
        <v>68</v>
      </c>
      <c r="J9" s="138">
        <f>+'Page 3 - Daily Travel Detail'!J49</f>
        <v>0</v>
      </c>
      <c r="K9" s="138">
        <f>+'Page 3 - Daily Travel Detail'!K49</f>
        <v>0</v>
      </c>
      <c r="L9" s="140" t="s">
        <v>79</v>
      </c>
      <c r="M9" s="138">
        <f>+'Page 3 - Daily Travel Detail'!M48</f>
        <v>0</v>
      </c>
      <c r="N9" s="138">
        <f>+'Page 3 - Daily Travel Detail'!N48</f>
        <v>0</v>
      </c>
      <c r="O9" s="132"/>
      <c r="P9" s="137"/>
      <c r="Q9" s="4"/>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27" customHeight="1" thickBot="1" x14ac:dyDescent="0.35">
      <c r="A10" s="144"/>
      <c r="B10" s="145"/>
      <c r="C10" s="484"/>
      <c r="D10" s="485"/>
      <c r="E10" s="485"/>
      <c r="F10" s="485"/>
      <c r="G10" s="485"/>
      <c r="H10" s="486"/>
      <c r="I10" s="143" t="s">
        <v>105</v>
      </c>
      <c r="J10" s="138">
        <f>+'Page 3 - Daily Travel Detail'!J50</f>
        <v>0</v>
      </c>
      <c r="K10" s="162"/>
      <c r="L10" s="141" t="s">
        <v>80</v>
      </c>
      <c r="M10" s="138">
        <f>+'Page 3 - Daily Travel Detail'!M49</f>
        <v>0</v>
      </c>
      <c r="N10" s="138">
        <f>+'Page 3 - Daily Travel Detail'!N49</f>
        <v>0</v>
      </c>
      <c r="O10" s="144"/>
      <c r="P10" s="138">
        <f>+'Page 3 - Daily Travel Detail'!P48</f>
        <v>0</v>
      </c>
      <c r="Q10" s="4"/>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0" customHeight="1" thickTop="1" x14ac:dyDescent="0.3">
      <c r="A11" s="158"/>
      <c r="B11" s="405" t="s">
        <v>52</v>
      </c>
      <c r="C11" s="406"/>
      <c r="D11" s="406"/>
      <c r="E11" s="406"/>
      <c r="F11" s="406"/>
      <c r="G11" s="406"/>
      <c r="H11" s="407"/>
      <c r="I11" s="399" t="s">
        <v>53</v>
      </c>
      <c r="J11" s="400"/>
      <c r="K11" s="401"/>
      <c r="L11" s="399" t="s">
        <v>54</v>
      </c>
      <c r="M11" s="402"/>
      <c r="N11" s="403"/>
      <c r="O11" s="399" t="s">
        <v>55</v>
      </c>
      <c r="P11" s="403"/>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0" customHeight="1" x14ac:dyDescent="0.25">
      <c r="A12" s="159"/>
      <c r="B12" s="408"/>
      <c r="C12" s="409"/>
      <c r="D12" s="409"/>
      <c r="E12" s="409"/>
      <c r="F12" s="409"/>
      <c r="G12" s="409"/>
      <c r="H12" s="410"/>
      <c r="I12" s="52"/>
      <c r="J12" s="53" t="s">
        <v>56</v>
      </c>
      <c r="K12" s="53" t="s">
        <v>57</v>
      </c>
      <c r="L12" s="52"/>
      <c r="M12" s="53" t="s">
        <v>56</v>
      </c>
      <c r="N12" s="53" t="s">
        <v>57</v>
      </c>
      <c r="O12" s="53" t="s">
        <v>58</v>
      </c>
      <c r="P12" s="54" t="s">
        <v>59</v>
      </c>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33" customHeight="1" x14ac:dyDescent="0.3">
      <c r="A13" s="157" t="s">
        <v>60</v>
      </c>
      <c r="B13" s="101" t="s">
        <v>61</v>
      </c>
      <c r="C13" s="388"/>
      <c r="D13" s="389"/>
      <c r="E13" s="101" t="s">
        <v>62</v>
      </c>
      <c r="F13" s="373"/>
      <c r="G13" s="373"/>
      <c r="H13" s="374"/>
      <c r="I13" s="55" t="s">
        <v>63</v>
      </c>
      <c r="J13" s="33"/>
      <c r="K13" s="33"/>
      <c r="L13" s="56" t="s">
        <v>64</v>
      </c>
      <c r="M13" s="177"/>
      <c r="N13" s="35"/>
      <c r="O13" s="115"/>
      <c r="P13" s="33"/>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33" customHeight="1" x14ac:dyDescent="0.3">
      <c r="A14" s="155" t="s">
        <v>65</v>
      </c>
      <c r="B14" s="60" t="s">
        <v>66</v>
      </c>
      <c r="C14" s="371"/>
      <c r="D14" s="385"/>
      <c r="E14" s="386" t="s">
        <v>67</v>
      </c>
      <c r="F14" s="387"/>
      <c r="G14" s="371"/>
      <c r="H14" s="372"/>
      <c r="I14" s="55" t="s">
        <v>68</v>
      </c>
      <c r="J14" s="34"/>
      <c r="K14" s="34"/>
      <c r="L14" s="57" t="s">
        <v>69</v>
      </c>
      <c r="M14" s="35"/>
      <c r="N14" s="35"/>
      <c r="O14" s="194"/>
      <c r="P14" s="34"/>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x14ac:dyDescent="0.3">
      <c r="A15" s="58" t="s">
        <v>70</v>
      </c>
      <c r="B15" s="394"/>
      <c r="C15" s="258"/>
      <c r="D15" s="59" t="s">
        <v>71</v>
      </c>
      <c r="E15" s="392"/>
      <c r="F15" s="393"/>
      <c r="G15" s="393"/>
      <c r="H15" s="59" t="s">
        <v>72</v>
      </c>
      <c r="I15" s="429"/>
      <c r="J15" s="430"/>
      <c r="K15" s="431"/>
      <c r="L15" s="57" t="s">
        <v>73</v>
      </c>
      <c r="M15" s="35"/>
      <c r="N15" s="34"/>
      <c r="O15" s="194"/>
      <c r="P15" s="33"/>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x14ac:dyDescent="0.3">
      <c r="A16" s="60" t="s">
        <v>74</v>
      </c>
      <c r="B16" s="394"/>
      <c r="C16" s="426"/>
      <c r="D16" s="61" t="s">
        <v>71</v>
      </c>
      <c r="E16" s="392"/>
      <c r="F16" s="393"/>
      <c r="G16" s="393"/>
      <c r="H16" s="61" t="s">
        <v>72</v>
      </c>
      <c r="I16" s="432"/>
      <c r="J16" s="433"/>
      <c r="K16" s="434"/>
      <c r="L16" s="62" t="s">
        <v>75</v>
      </c>
      <c r="M16" s="170">
        <f>SUM(M13:M15)</f>
        <v>0</v>
      </c>
      <c r="N16" s="171">
        <f>SUM(N13:N15)</f>
        <v>0</v>
      </c>
      <c r="O16" s="194"/>
      <c r="P16" s="36"/>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17.45" customHeight="1" x14ac:dyDescent="0.3">
      <c r="A17" s="381" t="s">
        <v>76</v>
      </c>
      <c r="B17" s="382"/>
      <c r="C17" s="328"/>
      <c r="D17" s="396"/>
      <c r="E17" s="363" t="s">
        <v>77</v>
      </c>
      <c r="F17" s="390">
        <v>0.7</v>
      </c>
      <c r="G17" s="363" t="s">
        <v>78</v>
      </c>
      <c r="H17" s="378"/>
      <c r="I17" s="365" t="s">
        <v>79</v>
      </c>
      <c r="J17" s="369">
        <f>ROUND(IF(D17*F17=" ",0,D17*F17),2)</f>
        <v>0</v>
      </c>
      <c r="K17" s="395"/>
      <c r="L17" s="365" t="s">
        <v>80</v>
      </c>
      <c r="M17" s="367"/>
      <c r="N17" s="367"/>
      <c r="O17" s="114"/>
      <c r="P17" s="36"/>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17.45" customHeight="1" x14ac:dyDescent="0.3">
      <c r="A18" s="383"/>
      <c r="B18" s="384"/>
      <c r="C18" s="384"/>
      <c r="D18" s="364"/>
      <c r="E18" s="364"/>
      <c r="F18" s="391"/>
      <c r="G18" s="364"/>
      <c r="H18" s="379"/>
      <c r="I18" s="366"/>
      <c r="J18" s="370"/>
      <c r="K18" s="370"/>
      <c r="L18" s="366"/>
      <c r="M18" s="368"/>
      <c r="N18" s="368"/>
      <c r="O18" s="167"/>
      <c r="P18" s="189"/>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thickBot="1" x14ac:dyDescent="0.35">
      <c r="A19" s="63" t="s">
        <v>81</v>
      </c>
      <c r="B19" s="375"/>
      <c r="C19" s="376"/>
      <c r="D19" s="376"/>
      <c r="E19" s="376"/>
      <c r="F19" s="376"/>
      <c r="G19" s="376"/>
      <c r="H19" s="377"/>
      <c r="I19" s="64" t="s">
        <v>82</v>
      </c>
      <c r="J19" s="65">
        <f>SUM(J13:J18)</f>
        <v>0</v>
      </c>
      <c r="K19" s="65">
        <f>SUM(K13:K17)</f>
        <v>0</v>
      </c>
      <c r="L19" s="64" t="s">
        <v>82</v>
      </c>
      <c r="M19" s="66">
        <f>SUM(M16:M17)</f>
        <v>0</v>
      </c>
      <c r="N19" s="66">
        <f>SUM(N16:N17)</f>
        <v>0</v>
      </c>
      <c r="O19" s="118" t="s">
        <v>82</v>
      </c>
      <c r="P19" s="66">
        <f>SUM(P13:P17)</f>
        <v>0</v>
      </c>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33" customHeight="1" thickTop="1" x14ac:dyDescent="0.3">
      <c r="A20" s="157" t="s">
        <v>60</v>
      </c>
      <c r="B20" s="101" t="s">
        <v>61</v>
      </c>
      <c r="C20" s="388"/>
      <c r="D20" s="389"/>
      <c r="E20" s="101" t="s">
        <v>62</v>
      </c>
      <c r="F20" s="373"/>
      <c r="G20" s="373"/>
      <c r="H20" s="374"/>
      <c r="I20" s="55" t="s">
        <v>63</v>
      </c>
      <c r="J20" s="33"/>
      <c r="K20" s="33"/>
      <c r="L20" s="56" t="s">
        <v>64</v>
      </c>
      <c r="M20" s="177"/>
      <c r="N20" s="35"/>
      <c r="O20" s="122"/>
      <c r="P20" s="33"/>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33" customHeight="1" x14ac:dyDescent="0.3">
      <c r="A21" s="155" t="s">
        <v>65</v>
      </c>
      <c r="B21" s="60" t="s">
        <v>66</v>
      </c>
      <c r="C21" s="371"/>
      <c r="D21" s="385"/>
      <c r="E21" s="386" t="s">
        <v>67</v>
      </c>
      <c r="F21" s="387"/>
      <c r="G21" s="371"/>
      <c r="H21" s="372"/>
      <c r="I21" s="55" t="s">
        <v>68</v>
      </c>
      <c r="J21" s="34"/>
      <c r="K21" s="34"/>
      <c r="L21" s="57" t="s">
        <v>69</v>
      </c>
      <c r="M21" s="35"/>
      <c r="N21" s="35"/>
      <c r="O21" s="122"/>
      <c r="P21" s="33"/>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x14ac:dyDescent="0.3">
      <c r="A22" s="58" t="s">
        <v>70</v>
      </c>
      <c r="B22" s="394"/>
      <c r="C22" s="258"/>
      <c r="D22" s="59" t="s">
        <v>71</v>
      </c>
      <c r="E22" s="392"/>
      <c r="F22" s="393"/>
      <c r="G22" s="393"/>
      <c r="H22" s="59" t="s">
        <v>72</v>
      </c>
      <c r="I22" s="429"/>
      <c r="J22" s="430"/>
      <c r="K22" s="431"/>
      <c r="L22" s="57" t="s">
        <v>73</v>
      </c>
      <c r="M22" s="35"/>
      <c r="N22" s="34"/>
      <c r="O22" s="122"/>
      <c r="P22" s="33"/>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x14ac:dyDescent="0.3">
      <c r="A23" s="60" t="s">
        <v>74</v>
      </c>
      <c r="B23" s="394"/>
      <c r="C23" s="426"/>
      <c r="D23" s="61" t="s">
        <v>71</v>
      </c>
      <c r="E23" s="392"/>
      <c r="F23" s="393"/>
      <c r="G23" s="393"/>
      <c r="H23" s="61" t="s">
        <v>72</v>
      </c>
      <c r="I23" s="432"/>
      <c r="J23" s="433"/>
      <c r="K23" s="434"/>
      <c r="L23" s="62" t="s">
        <v>75</v>
      </c>
      <c r="M23" s="170">
        <f>SUM(M20:M22)</f>
        <v>0</v>
      </c>
      <c r="N23" s="171">
        <f>SUM(N20:N22)</f>
        <v>0</v>
      </c>
      <c r="O23" s="122"/>
      <c r="P23" s="36"/>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17.45" customHeight="1" x14ac:dyDescent="0.3">
      <c r="A24" s="381" t="s">
        <v>76</v>
      </c>
      <c r="B24" s="382"/>
      <c r="C24" s="328"/>
      <c r="D24" s="396"/>
      <c r="E24" s="363" t="s">
        <v>77</v>
      </c>
      <c r="F24" s="390">
        <v>0.7</v>
      </c>
      <c r="G24" s="363" t="s">
        <v>78</v>
      </c>
      <c r="H24" s="378"/>
      <c r="I24" s="365" t="s">
        <v>79</v>
      </c>
      <c r="J24" s="369">
        <f>ROUND(IF(D24*F24=" ",0,D24*F24),2)</f>
        <v>0</v>
      </c>
      <c r="K24" s="395"/>
      <c r="L24" s="365" t="s">
        <v>80</v>
      </c>
      <c r="M24" s="367"/>
      <c r="N24" s="367"/>
      <c r="O24" s="122"/>
      <c r="P24" s="36"/>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17.45" customHeight="1" x14ac:dyDescent="0.3">
      <c r="A25" s="383"/>
      <c r="B25" s="384"/>
      <c r="C25" s="384"/>
      <c r="D25" s="364"/>
      <c r="E25" s="364"/>
      <c r="F25" s="391"/>
      <c r="G25" s="364"/>
      <c r="H25" s="379"/>
      <c r="I25" s="366"/>
      <c r="J25" s="370"/>
      <c r="K25" s="370"/>
      <c r="L25" s="366"/>
      <c r="M25" s="368"/>
      <c r="N25" s="368"/>
      <c r="O25" s="122"/>
      <c r="P25" s="189"/>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thickBot="1" x14ac:dyDescent="0.35">
      <c r="A26" s="63" t="s">
        <v>81</v>
      </c>
      <c r="B26" s="375"/>
      <c r="C26" s="376"/>
      <c r="D26" s="376"/>
      <c r="E26" s="376"/>
      <c r="F26" s="376"/>
      <c r="G26" s="376"/>
      <c r="H26" s="377"/>
      <c r="I26" s="64" t="s">
        <v>82</v>
      </c>
      <c r="J26" s="65">
        <f>SUM(J20:J25)</f>
        <v>0</v>
      </c>
      <c r="K26" s="67">
        <f>SUM(K20:K24)</f>
        <v>0</v>
      </c>
      <c r="L26" s="64" t="s">
        <v>82</v>
      </c>
      <c r="M26" s="66">
        <f>SUM(M23:M24)</f>
        <v>0</v>
      </c>
      <c r="N26" s="66">
        <f>SUM(N23:N24)</f>
        <v>0</v>
      </c>
      <c r="O26" s="117" t="s">
        <v>82</v>
      </c>
      <c r="P26" s="68">
        <f>SUM(P20:P24)</f>
        <v>0</v>
      </c>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33" customHeight="1" thickTop="1" x14ac:dyDescent="0.3">
      <c r="A27" s="157" t="s">
        <v>60</v>
      </c>
      <c r="B27" s="101" t="s">
        <v>61</v>
      </c>
      <c r="C27" s="388"/>
      <c r="D27" s="389"/>
      <c r="E27" s="101" t="s">
        <v>62</v>
      </c>
      <c r="F27" s="373"/>
      <c r="G27" s="373"/>
      <c r="H27" s="374"/>
      <c r="I27" s="55" t="s">
        <v>63</v>
      </c>
      <c r="J27" s="33"/>
      <c r="K27" s="33"/>
      <c r="L27" s="56" t="s">
        <v>64</v>
      </c>
      <c r="M27" s="177"/>
      <c r="N27" s="35"/>
      <c r="O27" s="123"/>
      <c r="P27" s="33"/>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33" customHeight="1" x14ac:dyDescent="0.3">
      <c r="A28" s="155" t="s">
        <v>65</v>
      </c>
      <c r="B28" s="60" t="s">
        <v>66</v>
      </c>
      <c r="C28" s="371"/>
      <c r="D28" s="385"/>
      <c r="E28" s="386" t="s">
        <v>67</v>
      </c>
      <c r="F28" s="387"/>
      <c r="G28" s="371"/>
      <c r="H28" s="372"/>
      <c r="I28" s="55" t="s">
        <v>68</v>
      </c>
      <c r="J28" s="34"/>
      <c r="K28" s="34"/>
      <c r="L28" s="57" t="s">
        <v>69</v>
      </c>
      <c r="M28" s="35"/>
      <c r="N28" s="35"/>
      <c r="O28" s="109"/>
      <c r="P28" s="33"/>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x14ac:dyDescent="0.3">
      <c r="A29" s="58" t="s">
        <v>70</v>
      </c>
      <c r="B29" s="394"/>
      <c r="C29" s="258"/>
      <c r="D29" s="59" t="s">
        <v>71</v>
      </c>
      <c r="E29" s="392"/>
      <c r="F29" s="393"/>
      <c r="G29" s="393"/>
      <c r="H29" s="59" t="s">
        <v>72</v>
      </c>
      <c r="I29" s="429"/>
      <c r="J29" s="430"/>
      <c r="K29" s="431"/>
      <c r="L29" s="57" t="s">
        <v>73</v>
      </c>
      <c r="M29" s="35"/>
      <c r="N29" s="34"/>
      <c r="O29" s="109"/>
      <c r="P29" s="33"/>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x14ac:dyDescent="0.3">
      <c r="A30" s="60" t="s">
        <v>74</v>
      </c>
      <c r="B30" s="394"/>
      <c r="C30" s="426"/>
      <c r="D30" s="61" t="s">
        <v>71</v>
      </c>
      <c r="E30" s="392"/>
      <c r="F30" s="393"/>
      <c r="G30" s="393"/>
      <c r="H30" s="61" t="s">
        <v>72</v>
      </c>
      <c r="I30" s="432"/>
      <c r="J30" s="433"/>
      <c r="K30" s="434"/>
      <c r="L30" s="62" t="s">
        <v>75</v>
      </c>
      <c r="M30" s="170">
        <f>SUM(M27:M29)</f>
        <v>0</v>
      </c>
      <c r="N30" s="171">
        <f>SUM(N27:N29)</f>
        <v>0</v>
      </c>
      <c r="O30" s="109"/>
      <c r="P30" s="36"/>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17.45" customHeight="1" x14ac:dyDescent="0.3">
      <c r="A31" s="381" t="s">
        <v>76</v>
      </c>
      <c r="B31" s="382"/>
      <c r="C31" s="328"/>
      <c r="D31" s="396"/>
      <c r="E31" s="363" t="s">
        <v>77</v>
      </c>
      <c r="F31" s="390">
        <v>0.7</v>
      </c>
      <c r="G31" s="363" t="s">
        <v>78</v>
      </c>
      <c r="H31" s="378"/>
      <c r="I31" s="365" t="s">
        <v>79</v>
      </c>
      <c r="J31" s="369">
        <f>ROUND(IF(D31*F31=" ",0,D31*F31),2)</f>
        <v>0</v>
      </c>
      <c r="K31" s="395"/>
      <c r="L31" s="365" t="s">
        <v>80</v>
      </c>
      <c r="M31" s="367"/>
      <c r="N31" s="367"/>
      <c r="O31" s="124"/>
      <c r="P31" s="37"/>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17.45" customHeight="1" x14ac:dyDescent="0.3">
      <c r="A32" s="383"/>
      <c r="B32" s="384"/>
      <c r="C32" s="384"/>
      <c r="D32" s="364"/>
      <c r="E32" s="364"/>
      <c r="F32" s="391"/>
      <c r="G32" s="364"/>
      <c r="H32" s="379"/>
      <c r="I32" s="366"/>
      <c r="J32" s="370"/>
      <c r="K32" s="370"/>
      <c r="L32" s="366"/>
      <c r="M32" s="368"/>
      <c r="N32" s="368"/>
      <c r="O32" s="109"/>
      <c r="P32" s="166"/>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thickBot="1" x14ac:dyDescent="0.35">
      <c r="A33" s="63" t="s">
        <v>81</v>
      </c>
      <c r="B33" s="375"/>
      <c r="C33" s="376"/>
      <c r="D33" s="376"/>
      <c r="E33" s="376"/>
      <c r="F33" s="376"/>
      <c r="G33" s="376"/>
      <c r="H33" s="377"/>
      <c r="I33" s="64" t="s">
        <v>82</v>
      </c>
      <c r="J33" s="65">
        <f>SUM(J27:J32)</f>
        <v>0</v>
      </c>
      <c r="K33" s="67">
        <f>SUM(K27:K31)</f>
        <v>0</v>
      </c>
      <c r="L33" s="64" t="s">
        <v>82</v>
      </c>
      <c r="M33" s="66">
        <f>SUM(M30:M31)</f>
        <v>0</v>
      </c>
      <c r="N33" s="66">
        <f>SUM(N30:N31)</f>
        <v>0</v>
      </c>
      <c r="O33" s="117" t="s">
        <v>82</v>
      </c>
      <c r="P33" s="68">
        <f>SUM(P27:P31)</f>
        <v>0</v>
      </c>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33" customHeight="1" thickTop="1" x14ac:dyDescent="0.3">
      <c r="A34" s="157" t="s">
        <v>60</v>
      </c>
      <c r="B34" s="101" t="s">
        <v>61</v>
      </c>
      <c r="C34" s="388"/>
      <c r="D34" s="389"/>
      <c r="E34" s="101" t="s">
        <v>62</v>
      </c>
      <c r="F34" s="373"/>
      <c r="G34" s="373"/>
      <c r="H34" s="374"/>
      <c r="I34" s="55" t="s">
        <v>63</v>
      </c>
      <c r="J34" s="33"/>
      <c r="K34" s="33"/>
      <c r="L34" s="56" t="s">
        <v>64</v>
      </c>
      <c r="M34" s="177"/>
      <c r="N34" s="35"/>
      <c r="O34" s="123"/>
      <c r="P34" s="38"/>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33" customHeight="1" x14ac:dyDescent="0.3">
      <c r="A35" s="155" t="s">
        <v>65</v>
      </c>
      <c r="B35" s="60" t="s">
        <v>66</v>
      </c>
      <c r="C35" s="371"/>
      <c r="D35" s="385"/>
      <c r="E35" s="386" t="s">
        <v>67</v>
      </c>
      <c r="F35" s="387"/>
      <c r="G35" s="371"/>
      <c r="H35" s="372"/>
      <c r="I35" s="55" t="s">
        <v>68</v>
      </c>
      <c r="J35" s="34"/>
      <c r="K35" s="34"/>
      <c r="L35" s="57" t="s">
        <v>69</v>
      </c>
      <c r="M35" s="35"/>
      <c r="N35" s="35"/>
      <c r="O35" s="109"/>
      <c r="P35" s="38"/>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x14ac:dyDescent="0.3">
      <c r="A36" s="58" t="s">
        <v>70</v>
      </c>
      <c r="B36" s="394"/>
      <c r="C36" s="258"/>
      <c r="D36" s="59" t="s">
        <v>71</v>
      </c>
      <c r="E36" s="392"/>
      <c r="F36" s="393"/>
      <c r="G36" s="393"/>
      <c r="H36" s="59" t="s">
        <v>72</v>
      </c>
      <c r="I36" s="429"/>
      <c r="J36" s="430"/>
      <c r="K36" s="431"/>
      <c r="L36" s="57" t="s">
        <v>73</v>
      </c>
      <c r="M36" s="35"/>
      <c r="N36" s="34"/>
      <c r="O36" s="109"/>
      <c r="P36" s="38"/>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x14ac:dyDescent="0.3">
      <c r="A37" s="60" t="s">
        <v>74</v>
      </c>
      <c r="B37" s="394"/>
      <c r="C37" s="426"/>
      <c r="D37" s="61" t="s">
        <v>71</v>
      </c>
      <c r="E37" s="392"/>
      <c r="F37" s="393"/>
      <c r="G37" s="393"/>
      <c r="H37" s="61" t="s">
        <v>72</v>
      </c>
      <c r="I37" s="432"/>
      <c r="J37" s="433"/>
      <c r="K37" s="434"/>
      <c r="L37" s="62" t="s">
        <v>75</v>
      </c>
      <c r="M37" s="170">
        <f>SUM(M34:M36)</f>
        <v>0</v>
      </c>
      <c r="N37" s="171">
        <f>SUM(N34:N36)</f>
        <v>0</v>
      </c>
      <c r="O37" s="109"/>
      <c r="P37" s="37"/>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7.45" customHeight="1" x14ac:dyDescent="0.3">
      <c r="A38" s="381" t="s">
        <v>76</v>
      </c>
      <c r="B38" s="382"/>
      <c r="C38" s="328"/>
      <c r="D38" s="396"/>
      <c r="E38" s="363" t="s">
        <v>77</v>
      </c>
      <c r="F38" s="390">
        <v>0.7</v>
      </c>
      <c r="G38" s="363" t="s">
        <v>78</v>
      </c>
      <c r="H38" s="378"/>
      <c r="I38" s="365" t="s">
        <v>79</v>
      </c>
      <c r="J38" s="369">
        <f>ROUND(IF(D38*F38=" ",0,D38*F38),2)</f>
        <v>0</v>
      </c>
      <c r="K38" s="395"/>
      <c r="L38" s="365" t="s">
        <v>80</v>
      </c>
      <c r="M38" s="367"/>
      <c r="N38" s="367"/>
      <c r="O38" s="124"/>
      <c r="P38" s="37"/>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7.45" customHeight="1" x14ac:dyDescent="0.3">
      <c r="A39" s="383"/>
      <c r="B39" s="384"/>
      <c r="C39" s="384"/>
      <c r="D39" s="364"/>
      <c r="E39" s="364"/>
      <c r="F39" s="391"/>
      <c r="G39" s="364"/>
      <c r="H39" s="379"/>
      <c r="I39" s="366"/>
      <c r="J39" s="370"/>
      <c r="K39" s="370"/>
      <c r="L39" s="366"/>
      <c r="M39" s="368"/>
      <c r="N39" s="368"/>
      <c r="O39" s="109"/>
      <c r="P39" s="166"/>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thickBot="1" x14ac:dyDescent="0.35">
      <c r="A40" s="63" t="s">
        <v>81</v>
      </c>
      <c r="B40" s="375"/>
      <c r="C40" s="376"/>
      <c r="D40" s="376"/>
      <c r="E40" s="376"/>
      <c r="F40" s="376"/>
      <c r="G40" s="376"/>
      <c r="H40" s="377"/>
      <c r="I40" s="64" t="s">
        <v>82</v>
      </c>
      <c r="J40" s="65">
        <f>SUM(J34:J39)</f>
        <v>0</v>
      </c>
      <c r="K40" s="67">
        <f>SUM(K34:K38)</f>
        <v>0</v>
      </c>
      <c r="L40" s="64" t="s">
        <v>82</v>
      </c>
      <c r="M40" s="66">
        <f>SUM(M37:M38)</f>
        <v>0</v>
      </c>
      <c r="N40" s="66">
        <f>SUM(N37:N38)</f>
        <v>0</v>
      </c>
      <c r="O40" s="116" t="s">
        <v>82</v>
      </c>
      <c r="P40" s="68">
        <f>SUM(P34:P38)</f>
        <v>0</v>
      </c>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33" customHeight="1" thickTop="1" x14ac:dyDescent="0.3">
      <c r="A41" s="157" t="s">
        <v>60</v>
      </c>
      <c r="B41" s="101" t="s">
        <v>61</v>
      </c>
      <c r="C41" s="388"/>
      <c r="D41" s="389"/>
      <c r="E41" s="101" t="s">
        <v>62</v>
      </c>
      <c r="F41" s="373"/>
      <c r="G41" s="373"/>
      <c r="H41" s="374"/>
      <c r="I41" s="55" t="s">
        <v>63</v>
      </c>
      <c r="J41" s="33"/>
      <c r="K41" s="33"/>
      <c r="L41" s="56" t="s">
        <v>64</v>
      </c>
      <c r="M41" s="177"/>
      <c r="N41" s="35"/>
      <c r="O41" s="123"/>
      <c r="P41" s="38"/>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33" customHeight="1" x14ac:dyDescent="0.3">
      <c r="A42" s="155" t="s">
        <v>65</v>
      </c>
      <c r="B42" s="60" t="s">
        <v>66</v>
      </c>
      <c r="C42" s="371"/>
      <c r="D42" s="385"/>
      <c r="E42" s="386" t="s">
        <v>67</v>
      </c>
      <c r="F42" s="387"/>
      <c r="G42" s="371"/>
      <c r="H42" s="372"/>
      <c r="I42" s="55" t="s">
        <v>68</v>
      </c>
      <c r="J42" s="34"/>
      <c r="K42" s="34"/>
      <c r="L42" s="57" t="s">
        <v>69</v>
      </c>
      <c r="M42" s="35"/>
      <c r="N42" s="35"/>
      <c r="O42" s="109"/>
      <c r="P42" s="38"/>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x14ac:dyDescent="0.3">
      <c r="A43" s="58" t="s">
        <v>70</v>
      </c>
      <c r="B43" s="394"/>
      <c r="C43" s="258"/>
      <c r="D43" s="59" t="s">
        <v>71</v>
      </c>
      <c r="E43" s="392"/>
      <c r="F43" s="393"/>
      <c r="G43" s="393"/>
      <c r="H43" s="59" t="s">
        <v>72</v>
      </c>
      <c r="I43" s="429"/>
      <c r="J43" s="430"/>
      <c r="K43" s="431"/>
      <c r="L43" s="57" t="s">
        <v>73</v>
      </c>
      <c r="M43" s="35"/>
      <c r="N43" s="34"/>
      <c r="O43" s="109"/>
      <c r="P43" s="3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3" customHeight="1" x14ac:dyDescent="0.3">
      <c r="A44" s="60" t="s">
        <v>74</v>
      </c>
      <c r="B44" s="394"/>
      <c r="C44" s="426"/>
      <c r="D44" s="61" t="s">
        <v>71</v>
      </c>
      <c r="E44" s="392"/>
      <c r="F44" s="393"/>
      <c r="G44" s="393"/>
      <c r="H44" s="61" t="s">
        <v>72</v>
      </c>
      <c r="I44" s="432"/>
      <c r="J44" s="433"/>
      <c r="K44" s="434"/>
      <c r="L44" s="62" t="s">
        <v>75</v>
      </c>
      <c r="M44" s="170">
        <f>SUM(M41:M43)</f>
        <v>0</v>
      </c>
      <c r="N44" s="171">
        <f>SUM(N41:N43)</f>
        <v>0</v>
      </c>
      <c r="O44" s="109"/>
      <c r="P44" s="37"/>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7.45" customHeight="1" x14ac:dyDescent="0.3">
      <c r="A45" s="381" t="s">
        <v>76</v>
      </c>
      <c r="B45" s="382"/>
      <c r="C45" s="328"/>
      <c r="D45" s="396"/>
      <c r="E45" s="363" t="s">
        <v>77</v>
      </c>
      <c r="F45" s="390">
        <v>0.7</v>
      </c>
      <c r="G45" s="363" t="s">
        <v>78</v>
      </c>
      <c r="H45" s="378"/>
      <c r="I45" s="365" t="s">
        <v>79</v>
      </c>
      <c r="J45" s="369">
        <f>ROUND(IF(D45*F45=" ",0,D45*F45),2)</f>
        <v>0</v>
      </c>
      <c r="K45" s="395"/>
      <c r="L45" s="365" t="s">
        <v>80</v>
      </c>
      <c r="M45" s="367"/>
      <c r="N45" s="367"/>
      <c r="O45" s="124"/>
      <c r="P45" s="37"/>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7.45" customHeight="1" x14ac:dyDescent="0.3">
      <c r="A46" s="383"/>
      <c r="B46" s="384"/>
      <c r="C46" s="384"/>
      <c r="D46" s="364"/>
      <c r="E46" s="364"/>
      <c r="F46" s="391"/>
      <c r="G46" s="364"/>
      <c r="H46" s="379"/>
      <c r="I46" s="366"/>
      <c r="J46" s="370"/>
      <c r="K46" s="370"/>
      <c r="L46" s="366"/>
      <c r="M46" s="368"/>
      <c r="N46" s="368"/>
      <c r="O46" s="109"/>
      <c r="P46" s="166"/>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33" customHeight="1" thickBot="1" x14ac:dyDescent="0.35">
      <c r="A47" s="63" t="s">
        <v>81</v>
      </c>
      <c r="B47" s="375"/>
      <c r="C47" s="376"/>
      <c r="D47" s="376"/>
      <c r="E47" s="376"/>
      <c r="F47" s="376"/>
      <c r="G47" s="376"/>
      <c r="H47" s="377"/>
      <c r="I47" s="64" t="s">
        <v>82</v>
      </c>
      <c r="J47" s="65">
        <f>SUM(J41:J46)</f>
        <v>0</v>
      </c>
      <c r="K47" s="67">
        <f>SUM(K41:K45)</f>
        <v>0</v>
      </c>
      <c r="L47" s="64" t="s">
        <v>82</v>
      </c>
      <c r="M47" s="66">
        <f>SUM(M44:M45)</f>
        <v>0</v>
      </c>
      <c r="N47" s="66">
        <f>SUM(N44:N45)</f>
        <v>0</v>
      </c>
      <c r="O47" s="119" t="s">
        <v>82</v>
      </c>
      <c r="P47" s="68">
        <f>SUM(P41:P45)</f>
        <v>0</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36" customHeight="1" thickTop="1" x14ac:dyDescent="0.3">
      <c r="A48" s="72"/>
      <c r="B48" s="73"/>
      <c r="C48" s="73"/>
      <c r="D48" s="73"/>
      <c r="E48" s="73"/>
      <c r="F48" s="73"/>
      <c r="G48" s="73"/>
      <c r="H48" s="73"/>
      <c r="I48" s="74" t="s">
        <v>63</v>
      </c>
      <c r="J48" s="163">
        <f>SUM(J8+J13+J20+J27+J34+J41)</f>
        <v>0</v>
      </c>
      <c r="K48" s="75">
        <f>SUM(K8+K13+K20+K27+K34+K41)</f>
        <v>0</v>
      </c>
      <c r="L48" s="76" t="s">
        <v>83</v>
      </c>
      <c r="M48" s="77">
        <f>SUM(M9,M16,M23,M30,M37,M44)</f>
        <v>0</v>
      </c>
      <c r="N48" s="77">
        <f>SUM(N9,N16,N23,N30,N37,N44)</f>
        <v>0</v>
      </c>
      <c r="O48" s="102" t="s">
        <v>84</v>
      </c>
      <c r="P48" s="78">
        <f>SUM(P10, P19,P26,P33,P40,P47)</f>
        <v>0</v>
      </c>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33" customHeight="1" x14ac:dyDescent="0.3">
      <c r="B49" s="79"/>
      <c r="C49" s="79"/>
      <c r="D49" s="79"/>
      <c r="E49" s="79"/>
      <c r="F49" s="80"/>
      <c r="G49" s="427" t="s">
        <v>85</v>
      </c>
      <c r="H49" s="428"/>
      <c r="I49" s="81" t="s">
        <v>68</v>
      </c>
      <c r="J49" s="164">
        <f>SUM(J9+J14+J21+J28+J35+J42)</f>
        <v>0</v>
      </c>
      <c r="K49" s="82">
        <f>SUM(K9+K14+K21+K28+K35+K42)</f>
        <v>0</v>
      </c>
      <c r="L49" s="83" t="s">
        <v>86</v>
      </c>
      <c r="M49" s="84">
        <f>SUM(M10+M17+M24+M31+M38+M45)</f>
        <v>0</v>
      </c>
      <c r="N49" s="84">
        <f>SUM(N10+N17+N24+N31+N38+N45)</f>
        <v>0</v>
      </c>
      <c r="O49" s="85"/>
      <c r="P49" s="8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33" customHeight="1" x14ac:dyDescent="0.3">
      <c r="G50" s="428"/>
      <c r="H50" s="428"/>
      <c r="I50" s="87" t="s">
        <v>79</v>
      </c>
      <c r="J50" s="164">
        <f>SUM(J10,J17,J18,J24,J25,J31,J32,J38,J39,J45,J46)</f>
        <v>0</v>
      </c>
      <c r="K50" s="156"/>
      <c r="L50" s="89"/>
      <c r="M50" s="89"/>
      <c r="N50" s="90"/>
      <c r="O50" s="103"/>
      <c r="P50" s="91"/>
      <c r="Q50" s="97"/>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11" t="s">
        <v>87</v>
      </c>
      <c r="B51"/>
      <c r="C51" s="15"/>
      <c r="D51" s="15"/>
      <c r="E51" s="15"/>
      <c r="I51" s="3"/>
      <c r="K51" s="92"/>
      <c r="L51" s="93"/>
      <c r="M51" s="93"/>
      <c r="N51" s="93"/>
      <c r="O51" s="94"/>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A52" s="112">
        <v>-1</v>
      </c>
      <c r="B52" s="443" t="s">
        <v>88</v>
      </c>
      <c r="C52" s="442"/>
      <c r="D52" s="172"/>
      <c r="E52" s="112">
        <v>-2</v>
      </c>
      <c r="F52" s="448" t="s">
        <v>89</v>
      </c>
      <c r="G52" s="449"/>
      <c r="H52" s="449"/>
      <c r="I52" s="113">
        <v>-3</v>
      </c>
      <c r="J52" s="445" t="s">
        <v>90</v>
      </c>
      <c r="K52" s="446"/>
      <c r="L52" s="446"/>
      <c r="Q52" s="97"/>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8" customHeight="1" x14ac:dyDescent="0.3">
      <c r="B53" s="447" t="s">
        <v>91</v>
      </c>
      <c r="C53" s="442"/>
      <c r="D53"/>
      <c r="E53" s="172"/>
      <c r="F53" s="443" t="s">
        <v>92</v>
      </c>
      <c r="G53" s="442"/>
      <c r="H53" s="95"/>
      <c r="I53" s="193"/>
      <c r="J53" s="446"/>
      <c r="K53" s="446"/>
      <c r="L53" s="446"/>
      <c r="O53" s="3"/>
      <c r="Q53" s="97"/>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B54" s="195" t="s">
        <v>93</v>
      </c>
      <c r="C54" s="172"/>
      <c r="D54" s="172"/>
      <c r="E54" s="172"/>
      <c r="F54" s="441" t="s">
        <v>94</v>
      </c>
      <c r="G54" s="442"/>
      <c r="H54" s="95"/>
      <c r="I54" s="95"/>
      <c r="J54" s="446"/>
      <c r="K54" s="446"/>
      <c r="L54" s="446"/>
      <c r="O54" s="3"/>
      <c r="Q54" s="6"/>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16"/>
      <c r="B55" s="447" t="s">
        <v>95</v>
      </c>
      <c r="C55" s="442"/>
      <c r="D55"/>
      <c r="E55" s="172"/>
      <c r="F55" s="443" t="s">
        <v>96</v>
      </c>
      <c r="G55" s="442"/>
      <c r="H55" s="95"/>
      <c r="I55" s="95"/>
      <c r="J55" s="446"/>
      <c r="K55" s="446"/>
      <c r="L55" s="446"/>
      <c r="M55" s="6"/>
      <c r="N55" s="6"/>
      <c r="O55" s="8"/>
      <c r="P55" s="96"/>
      <c r="Q55" s="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B56" s="181"/>
      <c r="C56" s="181"/>
      <c r="D56" s="181"/>
      <c r="E56" s="181"/>
      <c r="F56" s="441" t="s">
        <v>97</v>
      </c>
      <c r="G56" s="442"/>
      <c r="H56" s="95"/>
      <c r="I56" s="98"/>
      <c r="J56" s="446"/>
      <c r="K56" s="446"/>
      <c r="L56" s="446"/>
      <c r="M56" s="6"/>
      <c r="N56" s="6"/>
      <c r="O56" s="8"/>
      <c r="Q56" s="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6" ht="15" customHeight="1" x14ac:dyDescent="0.2">
      <c r="A57" s="16"/>
      <c r="B57" s="6"/>
      <c r="C57" s="6"/>
      <c r="D57" s="6"/>
      <c r="E57" s="6"/>
      <c r="F57" s="6"/>
      <c r="G57" s="6"/>
      <c r="H57" s="6"/>
      <c r="I57" s="8"/>
      <c r="J57" s="6"/>
      <c r="K57" s="6"/>
      <c r="L57" s="6"/>
      <c r="M57" s="6"/>
      <c r="N57" s="6"/>
      <c r="O57" s="8"/>
      <c r="P57" s="96"/>
      <c r="Q57" s="97"/>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ht="20.25" x14ac:dyDescent="0.3">
      <c r="A58" s="110" t="s">
        <v>98</v>
      </c>
      <c r="B58" s="185" t="s">
        <v>99</v>
      </c>
      <c r="C58" s="172"/>
      <c r="D58" s="172"/>
      <c r="E58" s="172"/>
      <c r="F58" s="172"/>
      <c r="G58" s="172"/>
      <c r="H58" s="172"/>
      <c r="I58" s="172"/>
      <c r="J58" s="172"/>
      <c r="K58" s="172"/>
      <c r="L58"/>
      <c r="M58"/>
      <c r="N58"/>
      <c r="O58" s="3"/>
      <c r="P58" s="96"/>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ht="20.25" x14ac:dyDescent="0.3">
      <c r="A59" s="6"/>
      <c r="B59" s="444" t="s">
        <v>100</v>
      </c>
      <c r="C59" s="444"/>
      <c r="D59" s="444"/>
      <c r="E59" s="444"/>
      <c r="F59" s="444"/>
      <c r="I59" s="3"/>
      <c r="L59" s="6"/>
      <c r="M59" s="6"/>
      <c r="N59" s="6"/>
      <c r="O59" s="8"/>
      <c r="P59" s="6"/>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ht="20.25" x14ac:dyDescent="0.3">
      <c r="A60" s="6"/>
      <c r="B60" s="6"/>
      <c r="C60" s="439" t="s">
        <v>56</v>
      </c>
      <c r="D60" s="439"/>
      <c r="E60" s="439"/>
      <c r="F60" s="95"/>
      <c r="G60" s="186"/>
      <c r="H60" s="186">
        <v>135.6</v>
      </c>
      <c r="I60" s="3"/>
      <c r="L60" s="6"/>
      <c r="N60" s="99"/>
      <c r="O60" s="8"/>
      <c r="P60" s="6"/>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ht="20.25" x14ac:dyDescent="0.3">
      <c r="B61" s="6"/>
      <c r="C61" s="439" t="s">
        <v>101</v>
      </c>
      <c r="D61" s="439"/>
      <c r="E61" s="439"/>
      <c r="F61" s="439"/>
      <c r="G61" s="186"/>
      <c r="H61" s="186">
        <v>154.9</v>
      </c>
      <c r="I61" s="3"/>
      <c r="N61" s="99"/>
      <c r="O61" s="6"/>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x14ac:dyDescent="0.2">
      <c r="A62" s="6" t="s">
        <v>45</v>
      </c>
      <c r="B62" s="6"/>
      <c r="C62" s="6"/>
      <c r="D62" s="6"/>
      <c r="E62" s="6"/>
      <c r="F62" s="6"/>
      <c r="G62" s="6"/>
      <c r="H62" s="6"/>
      <c r="I62" s="8"/>
      <c r="J62" s="6"/>
      <c r="K62" s="6"/>
      <c r="L62" s="6"/>
      <c r="M62" s="6"/>
      <c r="N62" s="6"/>
      <c r="O62" s="8"/>
      <c r="P62" s="147" t="s">
        <v>46</v>
      </c>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row>
    <row r="664" spans="1:136" x14ac:dyDescent="0.2">
      <c r="A664" s="2"/>
      <c r="B664" s="2"/>
      <c r="C664" s="2"/>
      <c r="D664" s="2"/>
      <c r="E664" s="2"/>
      <c r="F664" s="2"/>
      <c r="G664" s="2"/>
      <c r="H664" s="2"/>
      <c r="I664" s="100"/>
      <c r="J664" s="2"/>
      <c r="K664" s="2"/>
      <c r="L664" s="2"/>
      <c r="M664" s="2"/>
      <c r="N664" s="2"/>
      <c r="O664" s="100"/>
      <c r="P664" s="2"/>
    </row>
    <row r="665" spans="1:136" x14ac:dyDescent="0.2">
      <c r="A665" s="2"/>
      <c r="B665" s="2"/>
      <c r="C665" s="2"/>
      <c r="D665" s="2"/>
      <c r="E665" s="2"/>
      <c r="F665" s="2"/>
      <c r="G665" s="2"/>
      <c r="H665" s="2"/>
      <c r="I665" s="100"/>
      <c r="J665" s="2"/>
      <c r="K665" s="2"/>
      <c r="L665" s="2"/>
      <c r="M665" s="2"/>
      <c r="N665" s="2"/>
      <c r="O665" s="100"/>
      <c r="P665" s="2"/>
    </row>
    <row r="666" spans="1:136" x14ac:dyDescent="0.2">
      <c r="A666" s="2"/>
      <c r="B666" s="2"/>
      <c r="C666" s="2"/>
      <c r="D666" s="2"/>
      <c r="E666" s="2"/>
      <c r="F666" s="2"/>
      <c r="G666" s="2"/>
      <c r="H666" s="2"/>
      <c r="I666" s="100"/>
      <c r="J666" s="2"/>
      <c r="K666" s="2"/>
      <c r="L666" s="2"/>
      <c r="M666" s="2"/>
      <c r="N666" s="2"/>
      <c r="O666" s="100"/>
      <c r="P666" s="2"/>
    </row>
    <row r="667" spans="1:136" x14ac:dyDescent="0.2">
      <c r="A667" s="2"/>
      <c r="B667" s="2"/>
      <c r="C667" s="2"/>
      <c r="D667" s="2"/>
      <c r="E667" s="2"/>
      <c r="F667" s="2"/>
      <c r="G667" s="2"/>
      <c r="H667" s="2"/>
      <c r="I667" s="100"/>
      <c r="J667" s="2"/>
      <c r="K667" s="2"/>
      <c r="L667" s="2"/>
      <c r="M667" s="2"/>
      <c r="N667" s="2"/>
      <c r="O667" s="100"/>
      <c r="P667" s="2"/>
    </row>
  </sheetData>
  <mergeCells count="142">
    <mergeCell ref="C60:E60"/>
    <mergeCell ref="C61:F61"/>
    <mergeCell ref="F27:H27"/>
    <mergeCell ref="C28:D28"/>
    <mergeCell ref="B37:C37"/>
    <mergeCell ref="E37:G37"/>
    <mergeCell ref="E44:G44"/>
    <mergeCell ref="B47:H47"/>
    <mergeCell ref="G49:H50"/>
    <mergeCell ref="F52:H52"/>
    <mergeCell ref="B59:F59"/>
    <mergeCell ref="A31:C32"/>
    <mergeCell ref="E31:E32"/>
    <mergeCell ref="G31:H32"/>
    <mergeCell ref="B53:C53"/>
    <mergeCell ref="B55:C55"/>
    <mergeCell ref="A45:C46"/>
    <mergeCell ref="E45:E46"/>
    <mergeCell ref="G45:H46"/>
    <mergeCell ref="C42:D42"/>
    <mergeCell ref="E42:F42"/>
    <mergeCell ref="E30:G30"/>
    <mergeCell ref="D45:D46"/>
    <mergeCell ref="C41:D41"/>
    <mergeCell ref="J52:L56"/>
    <mergeCell ref="F53:G53"/>
    <mergeCell ref="F54:G54"/>
    <mergeCell ref="F55:G55"/>
    <mergeCell ref="F56:G56"/>
    <mergeCell ref="I38:I39"/>
    <mergeCell ref="I45:I46"/>
    <mergeCell ref="I29:K30"/>
    <mergeCell ref="L31:L32"/>
    <mergeCell ref="F45:F46"/>
    <mergeCell ref="F41:H41"/>
    <mergeCell ref="G42:H42"/>
    <mergeCell ref="J45:J46"/>
    <mergeCell ref="L38:L39"/>
    <mergeCell ref="A38:C39"/>
    <mergeCell ref="E38:E39"/>
    <mergeCell ref="G38:H39"/>
    <mergeCell ref="D38:D39"/>
    <mergeCell ref="F38:F39"/>
    <mergeCell ref="F34:H34"/>
    <mergeCell ref="C35:D35"/>
    <mergeCell ref="B36:C36"/>
    <mergeCell ref="I36:K37"/>
    <mergeCell ref="E36:G36"/>
    <mergeCell ref="G35:H35"/>
    <mergeCell ref="K38:K39"/>
    <mergeCell ref="E22:G22"/>
    <mergeCell ref="I22:K23"/>
    <mergeCell ref="B23:C23"/>
    <mergeCell ref="G24:H25"/>
    <mergeCell ref="I24:I25"/>
    <mergeCell ref="I31:I32"/>
    <mergeCell ref="A24:C25"/>
    <mergeCell ref="E24:E25"/>
    <mergeCell ref="B30:C30"/>
    <mergeCell ref="F3:L3"/>
    <mergeCell ref="C4:H4"/>
    <mergeCell ref="M4:N4"/>
    <mergeCell ref="C5:H5"/>
    <mergeCell ref="K31:K32"/>
    <mergeCell ref="D17:D18"/>
    <mergeCell ref="F17:F18"/>
    <mergeCell ref="J17:J18"/>
    <mergeCell ref="J24:J25"/>
    <mergeCell ref="D24:D25"/>
    <mergeCell ref="A17:C18"/>
    <mergeCell ref="E17:E18"/>
    <mergeCell ref="E23:G23"/>
    <mergeCell ref="N17:N18"/>
    <mergeCell ref="K24:K25"/>
    <mergeCell ref="L24:L25"/>
    <mergeCell ref="M24:M25"/>
    <mergeCell ref="N24:N25"/>
    <mergeCell ref="M31:M32"/>
    <mergeCell ref="N31:N32"/>
    <mergeCell ref="J31:J32"/>
    <mergeCell ref="I17:I18"/>
    <mergeCell ref="C21:D21"/>
    <mergeCell ref="B26:H26"/>
    <mergeCell ref="B52:C52"/>
    <mergeCell ref="B43:C43"/>
    <mergeCell ref="E43:G43"/>
    <mergeCell ref="B44:C44"/>
    <mergeCell ref="E35:F35"/>
    <mergeCell ref="D1:M1"/>
    <mergeCell ref="F2:L2"/>
    <mergeCell ref="A6:B6"/>
    <mergeCell ref="C6:H6"/>
    <mergeCell ref="I6:K6"/>
    <mergeCell ref="C34:D34"/>
    <mergeCell ref="I11:K11"/>
    <mergeCell ref="L11:N11"/>
    <mergeCell ref="A4:B4"/>
    <mergeCell ref="L6:N6"/>
    <mergeCell ref="B11:H12"/>
    <mergeCell ref="F24:F25"/>
    <mergeCell ref="D31:D32"/>
    <mergeCell ref="F31:F32"/>
    <mergeCell ref="I15:K16"/>
    <mergeCell ref="B22:C22"/>
    <mergeCell ref="E28:F28"/>
    <mergeCell ref="G28:H28"/>
    <mergeCell ref="B19:H19"/>
    <mergeCell ref="B7:D7"/>
    <mergeCell ref="E7:H7"/>
    <mergeCell ref="C8:H10"/>
    <mergeCell ref="B40:H40"/>
    <mergeCell ref="O11:P11"/>
    <mergeCell ref="B15:C15"/>
    <mergeCell ref="E15:G15"/>
    <mergeCell ref="C13:D13"/>
    <mergeCell ref="F13:H13"/>
    <mergeCell ref="C14:D14"/>
    <mergeCell ref="E14:F14"/>
    <mergeCell ref="G14:H14"/>
    <mergeCell ref="C20:D20"/>
    <mergeCell ref="F20:H20"/>
    <mergeCell ref="E21:F21"/>
    <mergeCell ref="G21:H21"/>
    <mergeCell ref="B16:C16"/>
    <mergeCell ref="E16:G16"/>
    <mergeCell ref="G17:H18"/>
    <mergeCell ref="J38:J39"/>
    <mergeCell ref="B33:H33"/>
    <mergeCell ref="B29:C29"/>
    <mergeCell ref="E29:G29"/>
    <mergeCell ref="C27:D27"/>
    <mergeCell ref="M38:M39"/>
    <mergeCell ref="N38:N39"/>
    <mergeCell ref="I43:K44"/>
    <mergeCell ref="K45:K46"/>
    <mergeCell ref="L45:L46"/>
    <mergeCell ref="M45:M46"/>
    <mergeCell ref="N45:N46"/>
    <mergeCell ref="O6:P6"/>
    <mergeCell ref="K17:K18"/>
    <mergeCell ref="L17:L18"/>
    <mergeCell ref="M17:M18"/>
  </mergeCells>
  <conditionalFormatting sqref="H36">
    <cfRule type="expression" priority="162" stopIfTrue="1">
      <formula>""" ""=0"</formula>
    </cfRule>
  </conditionalFormatting>
  <conditionalFormatting sqref="H65 H74">
    <cfRule type="expression" priority="211" stopIfTrue="1">
      <formula>""" ""=0"</formula>
    </cfRule>
  </conditionalFormatting>
  <conditionalFormatting sqref="H50:I50 H56:I56 H59:I59">
    <cfRule type="expression" priority="135" stopIfTrue="1">
      <formula>""" ""=0"</formula>
    </cfRule>
  </conditionalFormatting>
  <conditionalFormatting sqref="H68:I68">
    <cfRule type="expression" priority="154" stopIfTrue="1">
      <formula>""" ""=0"</formula>
    </cfRule>
  </conditionalFormatting>
  <conditionalFormatting sqref="I52:K52">
    <cfRule type="expression" priority="207"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cfRule type="cellIs" dxfId="48" priority="267" stopIfTrue="1" operator="greaterThan">
      <formula>28</formula>
    </cfRule>
  </conditionalFormatting>
  <conditionalFormatting sqref="K66">
    <cfRule type="cellIs" dxfId="47" priority="210" stopIfTrue="1" operator="greaterThan">
      <formula>28</formula>
    </cfRule>
  </conditionalFormatting>
  <conditionalFormatting sqref="K70">
    <cfRule type="cellIs" dxfId="46" priority="214" stopIfTrue="1" operator="greaterThan">
      <formula>28</formula>
    </cfRule>
  </conditionalFormatting>
  <conditionalFormatting sqref="K64:L64">
    <cfRule type="cellIs" dxfId="45" priority="153" stopIfTrue="1" operator="greaterThan">
      <formula>28</formula>
    </cfRule>
  </conditionalFormatting>
  <conditionalFormatting sqref="K67:L67">
    <cfRule type="cellIs" dxfId="44" priority="208" stopIfTrue="1" operator="greaterThan">
      <formula>28</formula>
    </cfRule>
  </conditionalFormatting>
  <conditionalFormatting sqref="K51:M51 M52:M54 M56 L56:M57 K59:M59">
    <cfRule type="cellIs" dxfId="43" priority="132" stopIfTrue="1" operator="greaterThan">
      <formula>28</formula>
    </cfRule>
  </conditionalFormatting>
  <conditionalFormatting sqref="L17">
    <cfRule type="expression" priority="49" stopIfTrue="1">
      <formula>""" ""=0"</formula>
    </cfRule>
  </conditionalFormatting>
  <conditionalFormatting sqref="L24">
    <cfRule type="expression" priority="46" stopIfTrue="1">
      <formula>""" ""=0"</formula>
    </cfRule>
  </conditionalFormatting>
  <conditionalFormatting sqref="L31">
    <cfRule type="expression" priority="43" stopIfTrue="1">
      <formula>""" ""=0"</formula>
    </cfRule>
  </conditionalFormatting>
  <conditionalFormatting sqref="L38">
    <cfRule type="expression" priority="40" stopIfTrue="1">
      <formula>""" ""=0"</formula>
    </cfRule>
  </conditionalFormatting>
  <conditionalFormatting sqref="L45">
    <cfRule type="expression" priority="37" stopIfTrue="1">
      <formula>""" ""=0"</formula>
    </cfRule>
  </conditionalFormatting>
  <conditionalFormatting sqref="L51:L53 L58 K69:L69 K71:L71">
    <cfRule type="cellIs" dxfId="42" priority="212" stopIfTrue="1" operator="greaterThan">
      <formula>28</formula>
    </cfRule>
  </conditionalFormatting>
  <conditionalFormatting sqref="L52 L58 L66">
    <cfRule type="cellIs" dxfId="41" priority="209" stopIfTrue="1" operator="greaterThan">
      <formula>30</formula>
    </cfRule>
  </conditionalFormatting>
  <conditionalFormatting sqref="L52">
    <cfRule type="cellIs" dxfId="40" priority="261" stopIfTrue="1" operator="greaterThan">
      <formula>30</formula>
    </cfRule>
  </conditionalFormatting>
  <conditionalFormatting sqref="L52:L53">
    <cfRule type="cellIs" dxfId="39" priority="169" stopIfTrue="1" operator="greaterThan">
      <formula>28</formula>
    </cfRule>
  </conditionalFormatting>
  <conditionalFormatting sqref="L58">
    <cfRule type="cellIs" dxfId="38" priority="266" stopIfTrue="1" operator="greaterThan">
      <formula>30</formula>
    </cfRule>
  </conditionalFormatting>
  <conditionalFormatting sqref="L60">
    <cfRule type="cellIs" dxfId="37" priority="52" stopIfTrue="1" operator="greaterThan">
      <formula>28</formula>
    </cfRule>
  </conditionalFormatting>
  <conditionalFormatting sqref="L70">
    <cfRule type="cellIs" dxfId="36" priority="213" stopIfTrue="1" operator="greaterThan">
      <formula>30</formula>
    </cfRule>
  </conditionalFormatting>
  <conditionalFormatting sqref="L52:M52 L64:M64">
    <cfRule type="cellIs" dxfId="35" priority="156" stopIfTrue="1" operator="greaterThan">
      <formula>30</formula>
    </cfRule>
  </conditionalFormatting>
  <conditionalFormatting sqref="L52:M54 K57:M57">
    <cfRule type="cellIs" dxfId="34" priority="155" stopIfTrue="1" operator="greaterThan">
      <formula>28</formula>
    </cfRule>
  </conditionalFormatting>
  <conditionalFormatting sqref="L61:M61">
    <cfRule type="cellIs" dxfId="33" priority="50" stopIfTrue="1" operator="greaterThan">
      <formula>28</formula>
    </cfRule>
  </conditionalFormatting>
  <conditionalFormatting sqref="M52 L55:M55">
    <cfRule type="cellIs" dxfId="32" priority="133" stopIfTrue="1" operator="greaterThan">
      <formula>30</formula>
    </cfRule>
  </conditionalFormatting>
  <conditionalFormatting sqref="M52 M64">
    <cfRule type="cellIs" dxfId="31" priority="152" stopIfTrue="1" operator="greaterThan">
      <formula>30</formula>
    </cfRule>
  </conditionalFormatting>
  <conditionalFormatting sqref="M52:M54 K63:M63 K65:M65">
    <cfRule type="cellIs" dxfId="30" priority="151" stopIfTrue="1" operator="greaterThan">
      <formula>28</formula>
    </cfRule>
  </conditionalFormatting>
  <conditionalFormatting sqref="M60">
    <cfRule type="cellIs" dxfId="29" priority="51" stopIfTrue="1" operator="greaterThan">
      <formula>30</formula>
    </cfRule>
  </conditionalFormatting>
  <conditionalFormatting sqref="M13:N13">
    <cfRule type="cellIs" dxfId="28" priority="5" stopIfTrue="1" operator="greaterThan">
      <formula>28</formula>
    </cfRule>
  </conditionalFormatting>
  <conditionalFormatting sqref="M20:N20">
    <cfRule type="cellIs" dxfId="27" priority="4" stopIfTrue="1" operator="greaterThan">
      <formula>28</formula>
    </cfRule>
  </conditionalFormatting>
  <conditionalFormatting sqref="M27:N27">
    <cfRule type="cellIs" dxfId="26" priority="3" stopIfTrue="1" operator="greaterThan">
      <formula>28</formula>
    </cfRule>
  </conditionalFormatting>
  <conditionalFormatting sqref="M34:N34">
    <cfRule type="cellIs" dxfId="25" priority="2" stopIfTrue="1" operator="greaterThan">
      <formula>28</formula>
    </cfRule>
  </conditionalFormatting>
  <conditionalFormatting sqref="M41:N41">
    <cfRule type="cellIs" dxfId="24" priority="1" stopIfTrue="1" operator="greaterThan">
      <formula>28</formula>
    </cfRule>
  </conditionalFormatting>
  <dataValidations count="6">
    <dataValidation allowBlank="1" showInputMessage="1" showErrorMessage="1" prompt="Time must be entered in the following format:   h:mm" sqref="B36:B37 E36:G37 B29:B30 B22:B23 B15:B16 E22:G23 E15:G16 E29:G30 B43:B44 E43:G44" xr:uid="{00000000-0002-0000-0500-000000000000}"/>
    <dataValidation type="list" allowBlank="1" showInputMessage="1" showErrorMessage="1" sqref="F45:F46 F17:F18 F24:F25 F31:F32 F38:F39" xr:uid="{00000000-0002-0000-0500-000001000000}">
      <formula1>"0.33, .67, .70"</formula1>
    </dataValidation>
    <dataValidation type="list" allowBlank="1" showInputMessage="1" showErrorMessage="1" sqref="M14:N14 M21:N21 M28:N28 M35:N35 M42:N42" xr:uid="{00000000-0002-0000-0500-000002000000}">
      <formula1>"13.3"</formula1>
    </dataValidation>
    <dataValidation type="list" allowBlank="1" showInputMessage="1" showErrorMessage="1" sqref="M13:N13 M20:N20 M27:N27 M34:N34 M41:N41" xr:uid="{00000000-0002-0000-0500-000003000000}">
      <formula1>"10.1"</formula1>
    </dataValidation>
    <dataValidation type="list" allowBlank="1" showInputMessage="1" showErrorMessage="1" sqref="N15 N22 N29 N36 N43" xr:uid="{00000000-0002-0000-0500-000004000000}">
      <formula1>"26.3"</formula1>
    </dataValidation>
    <dataValidation type="list" allowBlank="1" showInputMessage="1" showErrorMessage="1" sqref="M15 M22 M29 M36 M43" xr:uid="{00000000-0002-0000-0500-000005000000}">
      <formula1>"23.1"</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F667"/>
  <sheetViews>
    <sheetView showGridLines="0" topLeftCell="A33" zoomScale="85" zoomScaleNormal="85" zoomScaleSheetLayoutView="90" zoomScalePageLayoutView="80" workbookViewId="0">
      <selection activeCell="L44" sqref="L44"/>
    </sheetView>
  </sheetViews>
  <sheetFormatPr defaultColWidth="8.85546875" defaultRowHeight="12.75" x14ac:dyDescent="0.2"/>
  <cols>
    <col min="1" max="1" width="19.85546875" style="3" customWidth="1"/>
    <col min="2" max="3" width="12.7109375" style="3" customWidth="1"/>
    <col min="4" max="4" width="11.7109375" style="3" customWidth="1"/>
    <col min="5" max="5" width="5.28515625" style="3" customWidth="1"/>
    <col min="6" max="6" width="8.85546875" style="3" customWidth="1"/>
    <col min="7" max="7" width="11.7109375" style="3" customWidth="1"/>
    <col min="8" max="8" width="12.42578125" style="3" customWidth="1"/>
    <col min="9" max="9" width="7.7109375" style="1" customWidth="1"/>
    <col min="10" max="10" width="14.7109375" style="3" customWidth="1"/>
    <col min="11" max="11" width="16.7109375" style="3" customWidth="1"/>
    <col min="12" max="12" width="11.7109375" style="3" customWidth="1"/>
    <col min="13" max="13" width="14.7109375" style="3" customWidth="1"/>
    <col min="14" max="14" width="16.7109375" style="3" customWidth="1"/>
    <col min="15" max="15" width="20.5703125" style="1" customWidth="1"/>
    <col min="16" max="16" width="16.7109375" style="3" customWidth="1"/>
    <col min="17" max="17" width="8.85546875" style="3" hidden="1" customWidth="1"/>
    <col min="18" max="16384" width="8.85546875" style="3"/>
  </cols>
  <sheetData>
    <row r="1" spans="1:136" ht="21" customHeight="1" x14ac:dyDescent="0.35">
      <c r="A1" s="40"/>
      <c r="B1" s="40"/>
      <c r="C1" s="41"/>
      <c r="D1" s="397" t="s">
        <v>47</v>
      </c>
      <c r="E1" s="398"/>
      <c r="F1" s="398"/>
      <c r="G1" s="398"/>
      <c r="H1" s="398"/>
      <c r="I1" s="398"/>
      <c r="J1" s="398"/>
      <c r="K1" s="398"/>
      <c r="L1" s="398"/>
      <c r="M1" s="398"/>
      <c r="N1" s="104"/>
      <c r="O1" s="104"/>
      <c r="P1" s="105"/>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40"/>
      <c r="B2" s="40"/>
      <c r="C2" s="41"/>
      <c r="D2" s="41"/>
      <c r="E2" s="41"/>
      <c r="F2" s="411" t="s">
        <v>48</v>
      </c>
      <c r="G2" s="297"/>
      <c r="H2" s="297"/>
      <c r="I2" s="297"/>
      <c r="J2" s="297"/>
      <c r="K2" s="297"/>
      <c r="L2" s="297"/>
      <c r="M2" s="106"/>
      <c r="N2" s="106"/>
      <c r="O2" s="41"/>
      <c r="P2" s="41"/>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42"/>
      <c r="B3" s="43"/>
      <c r="C3" s="41"/>
      <c r="D3" s="41"/>
      <c r="E3" s="41"/>
      <c r="F3" s="404" t="s">
        <v>49</v>
      </c>
      <c r="G3" s="297"/>
      <c r="H3" s="297"/>
      <c r="I3" s="297"/>
      <c r="J3" s="297"/>
      <c r="K3" s="297"/>
      <c r="L3" s="297"/>
      <c r="M3" s="107"/>
      <c r="N3" s="107"/>
      <c r="O3" s="41"/>
      <c r="P3" s="41"/>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412" t="s">
        <v>50</v>
      </c>
      <c r="B4" s="413"/>
      <c r="C4" s="414">
        <f>+'Daily Travel Summary'!A15</f>
        <v>0</v>
      </c>
      <c r="D4" s="415"/>
      <c r="E4" s="415"/>
      <c r="F4" s="415"/>
      <c r="G4" s="415"/>
      <c r="H4" s="415"/>
      <c r="I4" s="120"/>
      <c r="J4" s="108" t="s">
        <v>102</v>
      </c>
      <c r="M4" s="414">
        <f>+'Daily Travel Summary'!B13</f>
        <v>0</v>
      </c>
      <c r="N4" s="418"/>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183" t="s">
        <v>51</v>
      </c>
      <c r="B5" s="45"/>
      <c r="C5" s="491">
        <f ca="1">TODAY()</f>
        <v>45853</v>
      </c>
      <c r="D5" s="492"/>
      <c r="E5" s="492"/>
      <c r="F5" s="492"/>
      <c r="G5" s="492"/>
      <c r="H5" s="492"/>
      <c r="I5" s="121"/>
      <c r="J5" s="121"/>
      <c r="K5" s="44"/>
      <c r="L5" s="44"/>
      <c r="M5" s="45"/>
      <c r="N5" s="46" t="s">
        <v>0</v>
      </c>
      <c r="O5" s="47"/>
      <c r="P5" s="48"/>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ht="18" customHeight="1" thickTop="1" x14ac:dyDescent="0.25">
      <c r="A6" s="458"/>
      <c r="B6" s="459"/>
      <c r="C6" s="455" t="s">
        <v>52</v>
      </c>
      <c r="D6" s="487"/>
      <c r="E6" s="487"/>
      <c r="F6" s="487"/>
      <c r="G6" s="487"/>
      <c r="H6" s="488"/>
      <c r="I6" s="455" t="s">
        <v>53</v>
      </c>
      <c r="J6" s="489"/>
      <c r="K6" s="490"/>
      <c r="L6" s="473" t="s">
        <v>54</v>
      </c>
      <c r="M6" s="487"/>
      <c r="N6" s="487"/>
      <c r="O6" s="450" t="s">
        <v>55</v>
      </c>
      <c r="P6" s="451"/>
      <c r="Q6" s="4"/>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row>
    <row r="7" spans="1:136" ht="27" customHeight="1" x14ac:dyDescent="0.25">
      <c r="A7" s="142" t="s">
        <v>106</v>
      </c>
      <c r="B7" s="469" t="s">
        <v>61</v>
      </c>
      <c r="C7" s="475"/>
      <c r="D7" s="476"/>
      <c r="E7" s="452" t="s">
        <v>62</v>
      </c>
      <c r="F7" s="477"/>
      <c r="G7" s="477"/>
      <c r="H7" s="478"/>
      <c r="I7" s="52"/>
      <c r="J7" s="136" t="s">
        <v>56</v>
      </c>
      <c r="K7" s="136" t="s">
        <v>57</v>
      </c>
      <c r="L7" s="52"/>
      <c r="M7" s="135" t="s">
        <v>56</v>
      </c>
      <c r="N7" s="134" t="s">
        <v>57</v>
      </c>
      <c r="O7" s="132"/>
      <c r="P7" s="137"/>
      <c r="Q7" s="4"/>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row>
    <row r="8" spans="1:136" ht="26.25" customHeight="1" x14ac:dyDescent="0.25">
      <c r="A8" s="130"/>
      <c r="B8" s="131"/>
      <c r="C8" s="460" t="s">
        <v>103</v>
      </c>
      <c r="D8" s="479"/>
      <c r="E8" s="479"/>
      <c r="F8" s="479"/>
      <c r="G8" s="479"/>
      <c r="H8" s="480"/>
      <c r="I8" s="53" t="s">
        <v>104</v>
      </c>
      <c r="J8" s="138">
        <f>+'Page 4 - Daily Travel Detail'!J48</f>
        <v>0</v>
      </c>
      <c r="K8" s="138">
        <f>+'Page 4 - Daily Travel Detail'!K48</f>
        <v>0</v>
      </c>
      <c r="L8" s="52"/>
      <c r="M8" s="52"/>
      <c r="N8" s="52"/>
      <c r="O8" s="132"/>
      <c r="P8" s="137"/>
      <c r="Q8" s="4"/>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row>
    <row r="9" spans="1:136" ht="26.25" customHeight="1" x14ac:dyDescent="0.25">
      <c r="A9" s="132"/>
      <c r="B9" s="133"/>
      <c r="C9" s="481"/>
      <c r="D9" s="482"/>
      <c r="E9" s="482"/>
      <c r="F9" s="482"/>
      <c r="G9" s="482"/>
      <c r="H9" s="483"/>
      <c r="I9" s="53" t="s">
        <v>68</v>
      </c>
      <c r="J9" s="138">
        <f>+'Page 4 - Daily Travel Detail'!J49</f>
        <v>0</v>
      </c>
      <c r="K9" s="138">
        <f>+'Page 4 - Daily Travel Detail'!K49</f>
        <v>0</v>
      </c>
      <c r="L9" s="140" t="s">
        <v>79</v>
      </c>
      <c r="M9" s="138">
        <f>+'Page 4 - Daily Travel Detail'!M48</f>
        <v>0</v>
      </c>
      <c r="N9" s="138">
        <f>+'Page 4 - Daily Travel Detail'!N48</f>
        <v>0</v>
      </c>
      <c r="O9" s="132"/>
      <c r="P9" s="137"/>
      <c r="Q9" s="4"/>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ht="26.25" customHeight="1" thickBot="1" x14ac:dyDescent="0.35">
      <c r="A10" s="144"/>
      <c r="B10" s="145"/>
      <c r="C10" s="484"/>
      <c r="D10" s="485"/>
      <c r="E10" s="485"/>
      <c r="F10" s="485"/>
      <c r="G10" s="485"/>
      <c r="H10" s="486"/>
      <c r="I10" s="143" t="s">
        <v>105</v>
      </c>
      <c r="J10" s="138">
        <f>+'Page 4 - Daily Travel Detail'!J50</f>
        <v>0</v>
      </c>
      <c r="K10" s="156"/>
      <c r="L10" s="141" t="s">
        <v>80</v>
      </c>
      <c r="M10" s="138">
        <f>+'Page 4 - Daily Travel Detail'!M49</f>
        <v>0</v>
      </c>
      <c r="N10" s="138">
        <f>+'Page 4 - Daily Travel Detail'!N49</f>
        <v>0</v>
      </c>
      <c r="O10" s="144"/>
      <c r="P10" s="138">
        <f>+'Page 4 - Daily Travel Detail'!P48</f>
        <v>0</v>
      </c>
      <c r="Q10" s="4"/>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ht="30" customHeight="1" thickTop="1" x14ac:dyDescent="0.3">
      <c r="A11" s="158"/>
      <c r="B11" s="405" t="s">
        <v>52</v>
      </c>
      <c r="C11" s="406"/>
      <c r="D11" s="406"/>
      <c r="E11" s="406"/>
      <c r="F11" s="406"/>
      <c r="G11" s="406"/>
      <c r="H11" s="407"/>
      <c r="I11" s="399" t="s">
        <v>53</v>
      </c>
      <c r="J11" s="400"/>
      <c r="K11" s="401"/>
      <c r="L11" s="399" t="s">
        <v>54</v>
      </c>
      <c r="M11" s="402"/>
      <c r="N11" s="403"/>
      <c r="O11" s="399" t="s">
        <v>55</v>
      </c>
      <c r="P11" s="403"/>
      <c r="Q11" s="4"/>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30" customHeight="1" x14ac:dyDescent="0.25">
      <c r="A12" s="159"/>
      <c r="B12" s="408"/>
      <c r="C12" s="409"/>
      <c r="D12" s="409"/>
      <c r="E12" s="409"/>
      <c r="F12" s="409"/>
      <c r="G12" s="409"/>
      <c r="H12" s="410"/>
      <c r="I12" s="52"/>
      <c r="J12" s="53" t="s">
        <v>56</v>
      </c>
      <c r="K12" s="53" t="s">
        <v>57</v>
      </c>
      <c r="L12" s="52"/>
      <c r="M12" s="53" t="s">
        <v>56</v>
      </c>
      <c r="N12" s="53" t="s">
        <v>57</v>
      </c>
      <c r="O12" s="53" t="s">
        <v>58</v>
      </c>
      <c r="P12" s="54" t="s">
        <v>59</v>
      </c>
      <c r="Q12" s="4"/>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ht="33" customHeight="1" x14ac:dyDescent="0.3">
      <c r="A13" s="157" t="s">
        <v>60</v>
      </c>
      <c r="B13" s="101" t="s">
        <v>61</v>
      </c>
      <c r="C13" s="388"/>
      <c r="D13" s="389"/>
      <c r="E13" s="101" t="s">
        <v>62</v>
      </c>
      <c r="F13" s="373"/>
      <c r="G13" s="373"/>
      <c r="H13" s="374"/>
      <c r="I13" s="55" t="s">
        <v>63</v>
      </c>
      <c r="J13" s="33"/>
      <c r="K13" s="33"/>
      <c r="L13" s="56" t="s">
        <v>64</v>
      </c>
      <c r="M13" s="177"/>
      <c r="N13" s="35"/>
      <c r="O13" s="115"/>
      <c r="P13" s="33"/>
      <c r="Q13" s="4"/>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row>
    <row r="14" spans="1:136" ht="33" customHeight="1" x14ac:dyDescent="0.3">
      <c r="A14" s="155" t="s">
        <v>65</v>
      </c>
      <c r="B14" s="60" t="s">
        <v>66</v>
      </c>
      <c r="C14" s="371"/>
      <c r="D14" s="385"/>
      <c r="E14" s="386" t="s">
        <v>67</v>
      </c>
      <c r="F14" s="387"/>
      <c r="G14" s="371"/>
      <c r="H14" s="372"/>
      <c r="I14" s="55" t="s">
        <v>68</v>
      </c>
      <c r="J14" s="34"/>
      <c r="K14" s="34"/>
      <c r="L14" s="57" t="s">
        <v>69</v>
      </c>
      <c r="M14" s="35"/>
      <c r="N14" s="35"/>
      <c r="O14" s="194"/>
      <c r="P14" s="34"/>
      <c r="Q14" s="4"/>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row>
    <row r="15" spans="1:136" ht="33" customHeight="1" x14ac:dyDescent="0.3">
      <c r="A15" s="58" t="s">
        <v>70</v>
      </c>
      <c r="B15" s="394"/>
      <c r="C15" s="258"/>
      <c r="D15" s="59" t="s">
        <v>71</v>
      </c>
      <c r="E15" s="392"/>
      <c r="F15" s="393"/>
      <c r="G15" s="393"/>
      <c r="H15" s="59" t="s">
        <v>72</v>
      </c>
      <c r="I15" s="429"/>
      <c r="J15" s="430"/>
      <c r="K15" s="431"/>
      <c r="L15" s="57" t="s">
        <v>73</v>
      </c>
      <c r="M15" s="35"/>
      <c r="N15" s="34"/>
      <c r="O15" s="194"/>
      <c r="P15" s="33"/>
      <c r="Q15" s="4"/>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row>
    <row r="16" spans="1:136" ht="33" customHeight="1" x14ac:dyDescent="0.3">
      <c r="A16" s="60" t="s">
        <v>74</v>
      </c>
      <c r="B16" s="394"/>
      <c r="C16" s="426"/>
      <c r="D16" s="61" t="s">
        <v>71</v>
      </c>
      <c r="E16" s="392"/>
      <c r="F16" s="393"/>
      <c r="G16" s="393"/>
      <c r="H16" s="61" t="s">
        <v>72</v>
      </c>
      <c r="I16" s="432"/>
      <c r="J16" s="433"/>
      <c r="K16" s="434"/>
      <c r="L16" s="62" t="s">
        <v>75</v>
      </c>
      <c r="M16" s="170">
        <f>SUM(M13:M15)</f>
        <v>0</v>
      </c>
      <c r="N16" s="171">
        <f>SUM(N13:N15)</f>
        <v>0</v>
      </c>
      <c r="O16" s="194"/>
      <c r="P16" s="36"/>
      <c r="Q16" s="4"/>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row>
    <row r="17" spans="1:136" ht="17.45" customHeight="1" x14ac:dyDescent="0.3">
      <c r="A17" s="381" t="s">
        <v>76</v>
      </c>
      <c r="B17" s="382"/>
      <c r="C17" s="328"/>
      <c r="D17" s="396"/>
      <c r="E17" s="363" t="s">
        <v>77</v>
      </c>
      <c r="F17" s="390">
        <v>0.7</v>
      </c>
      <c r="G17" s="363" t="s">
        <v>78</v>
      </c>
      <c r="H17" s="378"/>
      <c r="I17" s="365" t="s">
        <v>79</v>
      </c>
      <c r="J17" s="369">
        <f>ROUND(IF(D17*F17=" ",0,D17*F17),2)</f>
        <v>0</v>
      </c>
      <c r="K17" s="395"/>
      <c r="L17" s="365" t="s">
        <v>80</v>
      </c>
      <c r="M17" s="367"/>
      <c r="N17" s="367"/>
      <c r="O17" s="114"/>
      <c r="P17" s="36"/>
      <c r="Q17" s="4"/>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row>
    <row r="18" spans="1:136" ht="17.45" customHeight="1" x14ac:dyDescent="0.3">
      <c r="A18" s="383"/>
      <c r="B18" s="384"/>
      <c r="C18" s="384"/>
      <c r="D18" s="364"/>
      <c r="E18" s="364"/>
      <c r="F18" s="391"/>
      <c r="G18" s="364"/>
      <c r="H18" s="379"/>
      <c r="I18" s="366"/>
      <c r="J18" s="370"/>
      <c r="K18" s="370"/>
      <c r="L18" s="366"/>
      <c r="M18" s="368"/>
      <c r="N18" s="368"/>
      <c r="O18" s="167"/>
      <c r="P18" s="189"/>
      <c r="Q18" s="4"/>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row>
    <row r="19" spans="1:136" ht="33" customHeight="1" thickBot="1" x14ac:dyDescent="0.35">
      <c r="A19" s="63" t="s">
        <v>81</v>
      </c>
      <c r="B19" s="375"/>
      <c r="C19" s="376"/>
      <c r="D19" s="376"/>
      <c r="E19" s="376"/>
      <c r="F19" s="376"/>
      <c r="G19" s="376"/>
      <c r="H19" s="377"/>
      <c r="I19" s="64" t="s">
        <v>82</v>
      </c>
      <c r="J19" s="65">
        <f>SUM(J13:J18)</f>
        <v>0</v>
      </c>
      <c r="K19" s="65">
        <f>SUM(K13:K17)</f>
        <v>0</v>
      </c>
      <c r="L19" s="64" t="s">
        <v>82</v>
      </c>
      <c r="M19" s="66">
        <f>SUM(M16:M17)</f>
        <v>0</v>
      </c>
      <c r="N19" s="66">
        <f>SUM(N16:N17)</f>
        <v>0</v>
      </c>
      <c r="O19" s="118" t="s">
        <v>82</v>
      </c>
      <c r="P19" s="66">
        <f>SUM(P13:P17)</f>
        <v>0</v>
      </c>
      <c r="Q19" s="4"/>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row>
    <row r="20" spans="1:136" ht="33" customHeight="1" thickTop="1" x14ac:dyDescent="0.3">
      <c r="A20" s="157" t="s">
        <v>60</v>
      </c>
      <c r="B20" s="101" t="s">
        <v>61</v>
      </c>
      <c r="C20" s="388"/>
      <c r="D20" s="389"/>
      <c r="E20" s="101" t="s">
        <v>62</v>
      </c>
      <c r="F20" s="373"/>
      <c r="G20" s="373"/>
      <c r="H20" s="374"/>
      <c r="I20" s="55" t="s">
        <v>63</v>
      </c>
      <c r="J20" s="33"/>
      <c r="K20" s="33"/>
      <c r="L20" s="56" t="s">
        <v>64</v>
      </c>
      <c r="M20" s="177"/>
      <c r="N20" s="35"/>
      <c r="O20" s="122"/>
      <c r="P20" s="33"/>
      <c r="Q20" s="4"/>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row>
    <row r="21" spans="1:136" ht="33" customHeight="1" x14ac:dyDescent="0.3">
      <c r="A21" s="155" t="s">
        <v>65</v>
      </c>
      <c r="B21" s="60" t="s">
        <v>66</v>
      </c>
      <c r="C21" s="371"/>
      <c r="D21" s="385"/>
      <c r="E21" s="386" t="s">
        <v>67</v>
      </c>
      <c r="F21" s="387"/>
      <c r="G21" s="371"/>
      <c r="H21" s="372"/>
      <c r="I21" s="55" t="s">
        <v>68</v>
      </c>
      <c r="J21" s="34"/>
      <c r="K21" s="34"/>
      <c r="L21" s="57" t="s">
        <v>69</v>
      </c>
      <c r="M21" s="35"/>
      <c r="N21" s="35"/>
      <c r="O21" s="122"/>
      <c r="P21" s="33"/>
      <c r="Q21" s="4"/>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row>
    <row r="22" spans="1:136" ht="33" customHeight="1" x14ac:dyDescent="0.3">
      <c r="A22" s="58" t="s">
        <v>70</v>
      </c>
      <c r="B22" s="394"/>
      <c r="C22" s="258"/>
      <c r="D22" s="59" t="s">
        <v>71</v>
      </c>
      <c r="E22" s="392"/>
      <c r="F22" s="393"/>
      <c r="G22" s="393"/>
      <c r="H22" s="59" t="s">
        <v>72</v>
      </c>
      <c r="I22" s="429"/>
      <c r="J22" s="430"/>
      <c r="K22" s="431"/>
      <c r="L22" s="57" t="s">
        <v>73</v>
      </c>
      <c r="M22" s="35"/>
      <c r="N22" s="34"/>
      <c r="O22" s="122"/>
      <c r="P22" s="33"/>
      <c r="Q22" s="4"/>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row>
    <row r="23" spans="1:136" ht="33" customHeight="1" x14ac:dyDescent="0.3">
      <c r="A23" s="60" t="s">
        <v>74</v>
      </c>
      <c r="B23" s="394"/>
      <c r="C23" s="426"/>
      <c r="D23" s="61" t="s">
        <v>71</v>
      </c>
      <c r="E23" s="392"/>
      <c r="F23" s="393"/>
      <c r="G23" s="393"/>
      <c r="H23" s="61" t="s">
        <v>72</v>
      </c>
      <c r="I23" s="432"/>
      <c r="J23" s="433"/>
      <c r="K23" s="434"/>
      <c r="L23" s="62" t="s">
        <v>75</v>
      </c>
      <c r="M23" s="170">
        <f>SUM(M20:M22)</f>
        <v>0</v>
      </c>
      <c r="N23" s="171">
        <f>SUM(N20:N22)</f>
        <v>0</v>
      </c>
      <c r="O23" s="122"/>
      <c r="P23" s="36"/>
      <c r="Q23" s="4"/>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row>
    <row r="24" spans="1:136" ht="17.45" customHeight="1" x14ac:dyDescent="0.3">
      <c r="A24" s="381" t="s">
        <v>76</v>
      </c>
      <c r="B24" s="382"/>
      <c r="C24" s="328"/>
      <c r="D24" s="396"/>
      <c r="E24" s="363" t="s">
        <v>77</v>
      </c>
      <c r="F24" s="390">
        <v>0.7</v>
      </c>
      <c r="G24" s="363" t="s">
        <v>78</v>
      </c>
      <c r="H24" s="378"/>
      <c r="I24" s="365" t="s">
        <v>79</v>
      </c>
      <c r="J24" s="369">
        <f>ROUND(IF(D24*F24=" ",0,D24*F24),2)</f>
        <v>0</v>
      </c>
      <c r="K24" s="395"/>
      <c r="L24" s="365" t="s">
        <v>80</v>
      </c>
      <c r="M24" s="367"/>
      <c r="N24" s="367"/>
      <c r="O24" s="122"/>
      <c r="P24" s="36"/>
      <c r="Q24" s="4"/>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row>
    <row r="25" spans="1:136" ht="17.45" customHeight="1" x14ac:dyDescent="0.3">
      <c r="A25" s="383"/>
      <c r="B25" s="384"/>
      <c r="C25" s="384"/>
      <c r="D25" s="364"/>
      <c r="E25" s="364"/>
      <c r="F25" s="391"/>
      <c r="G25" s="364"/>
      <c r="H25" s="379"/>
      <c r="I25" s="366"/>
      <c r="J25" s="370"/>
      <c r="K25" s="370"/>
      <c r="L25" s="366"/>
      <c r="M25" s="368"/>
      <c r="N25" s="368"/>
      <c r="O25" s="122"/>
      <c r="P25" s="189"/>
      <c r="Q25" s="4"/>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row>
    <row r="26" spans="1:136" ht="33" customHeight="1" thickBot="1" x14ac:dyDescent="0.35">
      <c r="A26" s="63" t="s">
        <v>81</v>
      </c>
      <c r="B26" s="375"/>
      <c r="C26" s="376"/>
      <c r="D26" s="376"/>
      <c r="E26" s="376"/>
      <c r="F26" s="376"/>
      <c r="G26" s="376"/>
      <c r="H26" s="377"/>
      <c r="I26" s="64" t="s">
        <v>82</v>
      </c>
      <c r="J26" s="65">
        <f>SUM(J20:J25)</f>
        <v>0</v>
      </c>
      <c r="K26" s="67">
        <f>SUM(K20:K24)</f>
        <v>0</v>
      </c>
      <c r="L26" s="64" t="s">
        <v>82</v>
      </c>
      <c r="M26" s="66">
        <f>SUM(M23:M24)</f>
        <v>0</v>
      </c>
      <c r="N26" s="66">
        <f>SUM(N23:N24)</f>
        <v>0</v>
      </c>
      <c r="O26" s="117" t="s">
        <v>82</v>
      </c>
      <c r="P26" s="68">
        <f>SUM(P20:P24)</f>
        <v>0</v>
      </c>
      <c r="Q26" s="4"/>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row>
    <row r="27" spans="1:136" ht="33" customHeight="1" thickTop="1" x14ac:dyDescent="0.3">
      <c r="A27" s="157" t="s">
        <v>60</v>
      </c>
      <c r="B27" s="101" t="s">
        <v>61</v>
      </c>
      <c r="C27" s="388"/>
      <c r="D27" s="389"/>
      <c r="E27" s="101" t="s">
        <v>62</v>
      </c>
      <c r="F27" s="373"/>
      <c r="G27" s="373"/>
      <c r="H27" s="374"/>
      <c r="I27" s="55" t="s">
        <v>63</v>
      </c>
      <c r="J27" s="33"/>
      <c r="K27" s="33"/>
      <c r="L27" s="56" t="s">
        <v>64</v>
      </c>
      <c r="M27" s="177"/>
      <c r="N27" s="35"/>
      <c r="O27" s="123"/>
      <c r="P27" s="33"/>
      <c r="Q27" s="4"/>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row>
    <row r="28" spans="1:136" ht="33" customHeight="1" x14ac:dyDescent="0.3">
      <c r="A28" s="155" t="s">
        <v>65</v>
      </c>
      <c r="B28" s="60" t="s">
        <v>66</v>
      </c>
      <c r="C28" s="371"/>
      <c r="D28" s="385"/>
      <c r="E28" s="386" t="s">
        <v>67</v>
      </c>
      <c r="F28" s="387"/>
      <c r="G28" s="371"/>
      <c r="H28" s="372"/>
      <c r="I28" s="55" t="s">
        <v>68</v>
      </c>
      <c r="J28" s="34"/>
      <c r="K28" s="34"/>
      <c r="L28" s="57" t="s">
        <v>69</v>
      </c>
      <c r="M28" s="35"/>
      <c r="N28" s="35"/>
      <c r="O28" s="109"/>
      <c r="P28" s="33"/>
      <c r="Q28" s="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row>
    <row r="29" spans="1:136" ht="33" customHeight="1" x14ac:dyDescent="0.3">
      <c r="A29" s="58" t="s">
        <v>70</v>
      </c>
      <c r="B29" s="394"/>
      <c r="C29" s="258"/>
      <c r="D29" s="59" t="s">
        <v>71</v>
      </c>
      <c r="E29" s="392"/>
      <c r="F29" s="393"/>
      <c r="G29" s="393"/>
      <c r="H29" s="59" t="s">
        <v>72</v>
      </c>
      <c r="I29" s="429"/>
      <c r="J29" s="430"/>
      <c r="K29" s="431"/>
      <c r="L29" s="57" t="s">
        <v>73</v>
      </c>
      <c r="M29" s="35"/>
      <c r="N29" s="34"/>
      <c r="O29" s="109"/>
      <c r="P29" s="33"/>
      <c r="Q29" s="4"/>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row>
    <row r="30" spans="1:136" ht="33" customHeight="1" x14ac:dyDescent="0.3">
      <c r="A30" s="60" t="s">
        <v>74</v>
      </c>
      <c r="B30" s="394"/>
      <c r="C30" s="426"/>
      <c r="D30" s="61" t="s">
        <v>71</v>
      </c>
      <c r="E30" s="392"/>
      <c r="F30" s="393"/>
      <c r="G30" s="393"/>
      <c r="H30" s="61" t="s">
        <v>72</v>
      </c>
      <c r="I30" s="432"/>
      <c r="J30" s="433"/>
      <c r="K30" s="434"/>
      <c r="L30" s="62" t="s">
        <v>75</v>
      </c>
      <c r="M30" s="170">
        <f>SUM(M27:M29)</f>
        <v>0</v>
      </c>
      <c r="N30" s="171">
        <f>SUM(N27:N29)</f>
        <v>0</v>
      </c>
      <c r="O30" s="109"/>
      <c r="P30" s="36"/>
      <c r="Q30" s="4"/>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row>
    <row r="31" spans="1:136" ht="17.45" customHeight="1" x14ac:dyDescent="0.3">
      <c r="A31" s="381" t="s">
        <v>76</v>
      </c>
      <c r="B31" s="382"/>
      <c r="C31" s="328"/>
      <c r="D31" s="396"/>
      <c r="E31" s="363" t="s">
        <v>77</v>
      </c>
      <c r="F31" s="390">
        <v>0.7</v>
      </c>
      <c r="G31" s="363" t="s">
        <v>78</v>
      </c>
      <c r="H31" s="378"/>
      <c r="I31" s="365" t="s">
        <v>79</v>
      </c>
      <c r="J31" s="369">
        <f>ROUND(IF(D31*F31=" ",0,D31*F31),2)</f>
        <v>0</v>
      </c>
      <c r="K31" s="395"/>
      <c r="L31" s="365" t="s">
        <v>80</v>
      </c>
      <c r="M31" s="367"/>
      <c r="N31" s="367"/>
      <c r="O31" s="124"/>
      <c r="P31" s="37"/>
      <c r="Q31" s="4"/>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row>
    <row r="32" spans="1:136" ht="17.45" customHeight="1" x14ac:dyDescent="0.3">
      <c r="A32" s="383"/>
      <c r="B32" s="384"/>
      <c r="C32" s="384"/>
      <c r="D32" s="364"/>
      <c r="E32" s="364"/>
      <c r="F32" s="391"/>
      <c r="G32" s="364"/>
      <c r="H32" s="379"/>
      <c r="I32" s="366"/>
      <c r="J32" s="370"/>
      <c r="K32" s="370"/>
      <c r="L32" s="366"/>
      <c r="M32" s="368"/>
      <c r="N32" s="368"/>
      <c r="O32" s="109"/>
      <c r="P32" s="166"/>
      <c r="Q32" s="4"/>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1:136" ht="33" customHeight="1" thickBot="1" x14ac:dyDescent="0.35">
      <c r="A33" s="63" t="s">
        <v>81</v>
      </c>
      <c r="B33" s="375"/>
      <c r="C33" s="376"/>
      <c r="D33" s="376"/>
      <c r="E33" s="376"/>
      <c r="F33" s="376"/>
      <c r="G33" s="376"/>
      <c r="H33" s="377"/>
      <c r="I33" s="64" t="s">
        <v>82</v>
      </c>
      <c r="J33" s="65">
        <f>SUM(J27:J32)</f>
        <v>0</v>
      </c>
      <c r="K33" s="67">
        <f>SUM(K27:K31)</f>
        <v>0</v>
      </c>
      <c r="L33" s="64" t="s">
        <v>82</v>
      </c>
      <c r="M33" s="66">
        <f>SUM(M30:M31)</f>
        <v>0</v>
      </c>
      <c r="N33" s="66">
        <f>SUM(N30:N31)</f>
        <v>0</v>
      </c>
      <c r="O33" s="117" t="s">
        <v>82</v>
      </c>
      <c r="P33" s="68">
        <f>SUM(P27:P31)</f>
        <v>0</v>
      </c>
      <c r="Q33" s="4"/>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1:136" ht="33" customHeight="1" thickTop="1" x14ac:dyDescent="0.3">
      <c r="A34" s="157" t="s">
        <v>60</v>
      </c>
      <c r="B34" s="101" t="s">
        <v>61</v>
      </c>
      <c r="C34" s="388"/>
      <c r="D34" s="389"/>
      <c r="E34" s="101" t="s">
        <v>62</v>
      </c>
      <c r="F34" s="373"/>
      <c r="G34" s="373"/>
      <c r="H34" s="374"/>
      <c r="I34" s="55" t="s">
        <v>63</v>
      </c>
      <c r="J34" s="33"/>
      <c r="K34" s="33"/>
      <c r="L34" s="56" t="s">
        <v>64</v>
      </c>
      <c r="M34" s="177"/>
      <c r="N34" s="35"/>
      <c r="O34" s="123"/>
      <c r="P34" s="38"/>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1:136" ht="33" customHeight="1" x14ac:dyDescent="0.3">
      <c r="A35" s="155" t="s">
        <v>65</v>
      </c>
      <c r="B35" s="60" t="s">
        <v>66</v>
      </c>
      <c r="C35" s="371"/>
      <c r="D35" s="385"/>
      <c r="E35" s="386" t="s">
        <v>67</v>
      </c>
      <c r="F35" s="387"/>
      <c r="G35" s="371"/>
      <c r="H35" s="372"/>
      <c r="I35" s="55" t="s">
        <v>68</v>
      </c>
      <c r="J35" s="34"/>
      <c r="K35" s="34"/>
      <c r="L35" s="57" t="s">
        <v>69</v>
      </c>
      <c r="M35" s="35"/>
      <c r="N35" s="35"/>
      <c r="O35" s="109"/>
      <c r="P35" s="38"/>
      <c r="Q35" s="4"/>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33" customHeight="1" x14ac:dyDescent="0.3">
      <c r="A36" s="58" t="s">
        <v>70</v>
      </c>
      <c r="B36" s="394"/>
      <c r="C36" s="258"/>
      <c r="D36" s="59" t="s">
        <v>71</v>
      </c>
      <c r="E36" s="392"/>
      <c r="F36" s="393"/>
      <c r="G36" s="393"/>
      <c r="H36" s="59" t="s">
        <v>72</v>
      </c>
      <c r="I36" s="429"/>
      <c r="J36" s="430"/>
      <c r="K36" s="431"/>
      <c r="L36" s="57" t="s">
        <v>73</v>
      </c>
      <c r="M36" s="35"/>
      <c r="N36" s="34"/>
      <c r="O36" s="109"/>
      <c r="P36" s="38"/>
      <c r="Q36" s="4"/>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33" customHeight="1" x14ac:dyDescent="0.3">
      <c r="A37" s="60" t="s">
        <v>74</v>
      </c>
      <c r="B37" s="394"/>
      <c r="C37" s="426"/>
      <c r="D37" s="61" t="s">
        <v>71</v>
      </c>
      <c r="E37" s="392"/>
      <c r="F37" s="393"/>
      <c r="G37" s="393"/>
      <c r="H37" s="61" t="s">
        <v>72</v>
      </c>
      <c r="I37" s="432"/>
      <c r="J37" s="433"/>
      <c r="K37" s="434"/>
      <c r="L37" s="62" t="s">
        <v>75</v>
      </c>
      <c r="M37" s="170">
        <f>SUM(M34:M36)</f>
        <v>0</v>
      </c>
      <c r="N37" s="171">
        <f>SUM(N34:N36)</f>
        <v>0</v>
      </c>
      <c r="O37" s="109"/>
      <c r="P37" s="37"/>
      <c r="Q37" s="4"/>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7.45" customHeight="1" x14ac:dyDescent="0.3">
      <c r="A38" s="381" t="s">
        <v>76</v>
      </c>
      <c r="B38" s="382"/>
      <c r="C38" s="328"/>
      <c r="D38" s="396"/>
      <c r="E38" s="363" t="s">
        <v>77</v>
      </c>
      <c r="F38" s="390">
        <v>0.7</v>
      </c>
      <c r="G38" s="363" t="s">
        <v>78</v>
      </c>
      <c r="H38" s="378"/>
      <c r="I38" s="365" t="s">
        <v>79</v>
      </c>
      <c r="J38" s="369">
        <f>ROUND(IF(D38*F38=" ",0,D38*F38),2)</f>
        <v>0</v>
      </c>
      <c r="K38" s="395"/>
      <c r="L38" s="365" t="s">
        <v>80</v>
      </c>
      <c r="M38" s="367"/>
      <c r="N38" s="367"/>
      <c r="O38" s="124"/>
      <c r="P38" s="37"/>
      <c r="Q38" s="4"/>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7.45" customHeight="1" x14ac:dyDescent="0.3">
      <c r="A39" s="383"/>
      <c r="B39" s="384"/>
      <c r="C39" s="384"/>
      <c r="D39" s="364"/>
      <c r="E39" s="364"/>
      <c r="F39" s="391"/>
      <c r="G39" s="364"/>
      <c r="H39" s="379"/>
      <c r="I39" s="366"/>
      <c r="J39" s="370"/>
      <c r="K39" s="370"/>
      <c r="L39" s="366"/>
      <c r="M39" s="368"/>
      <c r="N39" s="368"/>
      <c r="O39" s="109"/>
      <c r="P39" s="166"/>
      <c r="Q39" s="4"/>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33" customHeight="1" thickBot="1" x14ac:dyDescent="0.35">
      <c r="A40" s="63" t="s">
        <v>81</v>
      </c>
      <c r="B40" s="375"/>
      <c r="C40" s="376"/>
      <c r="D40" s="376"/>
      <c r="E40" s="376"/>
      <c r="F40" s="376"/>
      <c r="G40" s="376"/>
      <c r="H40" s="377"/>
      <c r="I40" s="64" t="s">
        <v>82</v>
      </c>
      <c r="J40" s="65">
        <f>SUM(J34:J39)</f>
        <v>0</v>
      </c>
      <c r="K40" s="67">
        <f>SUM(K34:K38)</f>
        <v>0</v>
      </c>
      <c r="L40" s="64" t="s">
        <v>82</v>
      </c>
      <c r="M40" s="66">
        <f>SUM(M37:M38)</f>
        <v>0</v>
      </c>
      <c r="N40" s="66">
        <f>SUM(N37:N38)</f>
        <v>0</v>
      </c>
      <c r="O40" s="116" t="s">
        <v>82</v>
      </c>
      <c r="P40" s="68">
        <f>SUM(P34:P38)</f>
        <v>0</v>
      </c>
      <c r="Q40" s="4"/>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33" customHeight="1" thickTop="1" x14ac:dyDescent="0.3">
      <c r="A41" s="157" t="s">
        <v>60</v>
      </c>
      <c r="B41" s="101" t="s">
        <v>61</v>
      </c>
      <c r="C41" s="388"/>
      <c r="D41" s="389"/>
      <c r="E41" s="101" t="s">
        <v>62</v>
      </c>
      <c r="F41" s="373"/>
      <c r="G41" s="373"/>
      <c r="H41" s="374"/>
      <c r="I41" s="55" t="s">
        <v>63</v>
      </c>
      <c r="J41" s="33"/>
      <c r="K41" s="33"/>
      <c r="L41" s="56" t="s">
        <v>64</v>
      </c>
      <c r="M41" s="177"/>
      <c r="N41" s="35"/>
      <c r="O41" s="123"/>
      <c r="P41" s="38"/>
      <c r="Q41" s="4"/>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33" customHeight="1" x14ac:dyDescent="0.3">
      <c r="A42" s="155" t="s">
        <v>65</v>
      </c>
      <c r="B42" s="60" t="s">
        <v>66</v>
      </c>
      <c r="C42" s="371"/>
      <c r="D42" s="385"/>
      <c r="E42" s="386" t="s">
        <v>67</v>
      </c>
      <c r="F42" s="387"/>
      <c r="G42" s="371"/>
      <c r="H42" s="372"/>
      <c r="I42" s="55" t="s">
        <v>68</v>
      </c>
      <c r="J42" s="34"/>
      <c r="K42" s="34"/>
      <c r="L42" s="57" t="s">
        <v>69</v>
      </c>
      <c r="M42" s="35"/>
      <c r="N42" s="35"/>
      <c r="O42" s="109"/>
      <c r="P42" s="38"/>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33" customHeight="1" x14ac:dyDescent="0.3">
      <c r="A43" s="58" t="s">
        <v>70</v>
      </c>
      <c r="B43" s="394"/>
      <c r="C43" s="258"/>
      <c r="D43" s="59" t="s">
        <v>71</v>
      </c>
      <c r="E43" s="392"/>
      <c r="F43" s="393"/>
      <c r="G43" s="393"/>
      <c r="H43" s="59" t="s">
        <v>72</v>
      </c>
      <c r="I43" s="429"/>
      <c r="J43" s="430"/>
      <c r="K43" s="431"/>
      <c r="L43" s="57" t="s">
        <v>73</v>
      </c>
      <c r="M43" s="35"/>
      <c r="N43" s="34"/>
      <c r="O43" s="109"/>
      <c r="P43" s="3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33" customHeight="1" x14ac:dyDescent="0.3">
      <c r="A44" s="60" t="s">
        <v>74</v>
      </c>
      <c r="B44" s="394"/>
      <c r="C44" s="426"/>
      <c r="D44" s="61" t="s">
        <v>71</v>
      </c>
      <c r="E44" s="392"/>
      <c r="F44" s="393"/>
      <c r="G44" s="393"/>
      <c r="H44" s="61" t="s">
        <v>72</v>
      </c>
      <c r="I44" s="432"/>
      <c r="J44" s="433"/>
      <c r="K44" s="434"/>
      <c r="L44" s="62" t="s">
        <v>75</v>
      </c>
      <c r="M44" s="170">
        <f>SUM(M41:M43)</f>
        <v>0</v>
      </c>
      <c r="N44" s="171">
        <f>SUM(N41:N43)</f>
        <v>0</v>
      </c>
      <c r="O44" s="109"/>
      <c r="P44" s="37"/>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7.45" customHeight="1" x14ac:dyDescent="0.3">
      <c r="A45" s="381" t="s">
        <v>76</v>
      </c>
      <c r="B45" s="382"/>
      <c r="C45" s="328"/>
      <c r="D45" s="396"/>
      <c r="E45" s="363" t="s">
        <v>77</v>
      </c>
      <c r="F45" s="390">
        <v>0.7</v>
      </c>
      <c r="G45" s="363" t="s">
        <v>78</v>
      </c>
      <c r="H45" s="378"/>
      <c r="I45" s="365" t="s">
        <v>79</v>
      </c>
      <c r="J45" s="369">
        <f>ROUND(IF(D45*F45=" ",0,D45*F45),2)</f>
        <v>0</v>
      </c>
      <c r="K45" s="395"/>
      <c r="L45" s="365" t="s">
        <v>80</v>
      </c>
      <c r="M45" s="367"/>
      <c r="N45" s="367"/>
      <c r="O45" s="124"/>
      <c r="P45" s="37"/>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7.45" customHeight="1" x14ac:dyDescent="0.3">
      <c r="A46" s="383"/>
      <c r="B46" s="384"/>
      <c r="C46" s="384"/>
      <c r="D46" s="364"/>
      <c r="E46" s="364"/>
      <c r="F46" s="391"/>
      <c r="G46" s="364"/>
      <c r="H46" s="379"/>
      <c r="I46" s="366"/>
      <c r="J46" s="370"/>
      <c r="K46" s="370"/>
      <c r="L46" s="366"/>
      <c r="M46" s="368"/>
      <c r="N46" s="368"/>
      <c r="O46" s="109"/>
      <c r="P46" s="166"/>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33" customHeight="1" thickBot="1" x14ac:dyDescent="0.35">
      <c r="A47" s="63" t="s">
        <v>81</v>
      </c>
      <c r="B47" s="375"/>
      <c r="C47" s="376"/>
      <c r="D47" s="376"/>
      <c r="E47" s="376"/>
      <c r="F47" s="376"/>
      <c r="G47" s="376"/>
      <c r="H47" s="377"/>
      <c r="I47" s="64" t="s">
        <v>82</v>
      </c>
      <c r="J47" s="65">
        <f>SUM(J41:J46)</f>
        <v>0</v>
      </c>
      <c r="K47" s="67">
        <f>SUM(K41:K45)</f>
        <v>0</v>
      </c>
      <c r="L47" s="64" t="s">
        <v>82</v>
      </c>
      <c r="M47" s="66">
        <f>SUM(M44:M45)</f>
        <v>0</v>
      </c>
      <c r="N47" s="66">
        <f>SUM(N44:N45)</f>
        <v>0</v>
      </c>
      <c r="O47" s="119" t="s">
        <v>82</v>
      </c>
      <c r="P47" s="68">
        <f>SUM(P41:P45)</f>
        <v>0</v>
      </c>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36" customHeight="1" thickTop="1" x14ac:dyDescent="0.3">
      <c r="A48" s="72"/>
      <c r="B48" s="73"/>
      <c r="C48" s="73"/>
      <c r="D48" s="73"/>
      <c r="E48" s="73"/>
      <c r="F48" s="73"/>
      <c r="G48" s="73"/>
      <c r="H48" s="73"/>
      <c r="I48" s="74" t="s">
        <v>63</v>
      </c>
      <c r="J48" s="163">
        <f>SUM(J8+J13+J20+J27+J34+J41)</f>
        <v>0</v>
      </c>
      <c r="K48" s="75">
        <f>SUM(K8+K13+K20+K27+K34+K41)</f>
        <v>0</v>
      </c>
      <c r="L48" s="76" t="s">
        <v>83</v>
      </c>
      <c r="M48" s="77">
        <f>SUM(M9,M16,M23,M30,M37,M44)</f>
        <v>0</v>
      </c>
      <c r="N48" s="77">
        <f>SUM(N9,N16,N23,N30,N37,N44)</f>
        <v>0</v>
      </c>
      <c r="O48" s="102" t="s">
        <v>84</v>
      </c>
      <c r="P48" s="78">
        <f>SUM(P10, P19,P26,P33,P40,P47)</f>
        <v>0</v>
      </c>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ht="33" customHeight="1" x14ac:dyDescent="0.3">
      <c r="B49" s="79"/>
      <c r="C49" s="79"/>
      <c r="D49" s="79"/>
      <c r="E49" s="79"/>
      <c r="F49" s="80"/>
      <c r="G49" s="427" t="s">
        <v>85</v>
      </c>
      <c r="H49" s="428"/>
      <c r="I49" s="81" t="s">
        <v>68</v>
      </c>
      <c r="J49" s="164">
        <f>SUM(J9+J14+J21+J28+J35+J42)</f>
        <v>0</v>
      </c>
      <c r="K49" s="82">
        <f>SUM(K9+K14+K21+K28+K35+K42)</f>
        <v>0</v>
      </c>
      <c r="L49" s="83" t="s">
        <v>86</v>
      </c>
      <c r="M49" s="84">
        <f>SUM(M10+M17+M24+M31+M38+M45)</f>
        <v>0</v>
      </c>
      <c r="N49" s="84">
        <f>SUM(N10+N17+N24+N31+N38+N45)</f>
        <v>0</v>
      </c>
      <c r="O49" s="85"/>
      <c r="P49" s="8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ht="33" customHeight="1" x14ac:dyDescent="0.3">
      <c r="G50" s="428"/>
      <c r="H50" s="428"/>
      <c r="I50" s="87" t="s">
        <v>79</v>
      </c>
      <c r="J50" s="164">
        <f>SUM(J10,J17,J18,J24,J25,J31,J32,J38,J39,J45,J46)</f>
        <v>0</v>
      </c>
      <c r="K50" s="156"/>
      <c r="L50" s="89"/>
      <c r="M50" s="89"/>
      <c r="N50" s="90"/>
      <c r="O50" s="103"/>
      <c r="P50" s="91"/>
      <c r="Q50" s="97"/>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ht="18" customHeight="1" x14ac:dyDescent="0.3">
      <c r="A51" s="111" t="s">
        <v>87</v>
      </c>
      <c r="B51"/>
      <c r="C51" s="15"/>
      <c r="D51" s="15"/>
      <c r="E51" s="15"/>
      <c r="I51" s="3"/>
      <c r="K51" s="92"/>
      <c r="L51" s="93"/>
      <c r="M51" s="93"/>
      <c r="N51" s="93"/>
      <c r="O51" s="94"/>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ht="18" customHeight="1" x14ac:dyDescent="0.3">
      <c r="A52" s="112">
        <v>-1</v>
      </c>
      <c r="B52" s="443" t="s">
        <v>88</v>
      </c>
      <c r="C52" s="442"/>
      <c r="D52" s="172"/>
      <c r="E52" s="112">
        <v>-2</v>
      </c>
      <c r="F52" s="448" t="s">
        <v>89</v>
      </c>
      <c r="G52" s="449"/>
      <c r="H52" s="449"/>
      <c r="I52" s="113">
        <v>-3</v>
      </c>
      <c r="J52" s="445" t="s">
        <v>90</v>
      </c>
      <c r="K52" s="446"/>
      <c r="L52" s="446"/>
      <c r="Q52" s="97"/>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ht="18" customHeight="1" x14ac:dyDescent="0.3">
      <c r="B53" s="447" t="s">
        <v>91</v>
      </c>
      <c r="C53" s="442"/>
      <c r="D53"/>
      <c r="E53" s="172"/>
      <c r="F53" s="443" t="s">
        <v>92</v>
      </c>
      <c r="G53" s="442"/>
      <c r="H53" s="95"/>
      <c r="I53" s="193"/>
      <c r="J53" s="446"/>
      <c r="K53" s="446"/>
      <c r="L53" s="446"/>
      <c r="O53" s="3"/>
      <c r="Q53" s="97"/>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ht="18" customHeight="1" x14ac:dyDescent="0.3">
      <c r="B54" s="195" t="s">
        <v>93</v>
      </c>
      <c r="C54" s="172"/>
      <c r="D54" s="172"/>
      <c r="E54" s="172"/>
      <c r="F54" s="441" t="s">
        <v>94</v>
      </c>
      <c r="G54" s="442"/>
      <c r="H54" s="95"/>
      <c r="I54" s="95"/>
      <c r="J54" s="446"/>
      <c r="K54" s="446"/>
      <c r="L54" s="446"/>
      <c r="O54" s="3"/>
      <c r="Q54" s="6"/>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ht="18" customHeight="1" x14ac:dyDescent="0.3">
      <c r="A55" s="16"/>
      <c r="B55" s="447" t="s">
        <v>95</v>
      </c>
      <c r="C55" s="442"/>
      <c r="D55"/>
      <c r="E55" s="172"/>
      <c r="F55" s="443" t="s">
        <v>96</v>
      </c>
      <c r="G55" s="442"/>
      <c r="H55" s="95"/>
      <c r="I55" s="95"/>
      <c r="J55" s="446"/>
      <c r="K55" s="446"/>
      <c r="L55" s="446"/>
      <c r="M55" s="6"/>
      <c r="N55" s="6"/>
      <c r="O55" s="8"/>
      <c r="P55" s="96"/>
      <c r="Q55" s="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ht="18" customHeight="1" x14ac:dyDescent="0.3">
      <c r="B56" s="181"/>
      <c r="C56" s="181"/>
      <c r="D56" s="181"/>
      <c r="E56" s="181"/>
      <c r="F56" s="441" t="s">
        <v>97</v>
      </c>
      <c r="G56" s="442"/>
      <c r="H56" s="95"/>
      <c r="I56" s="98"/>
      <c r="J56" s="446"/>
      <c r="K56" s="446"/>
      <c r="L56" s="446"/>
      <c r="M56" s="6"/>
      <c r="N56" s="6"/>
      <c r="O56" s="8"/>
      <c r="Q56" s="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row>
    <row r="57" spans="1:136" ht="12" customHeight="1" x14ac:dyDescent="0.2">
      <c r="A57" s="16"/>
      <c r="B57" s="6"/>
      <c r="C57" s="6"/>
      <c r="D57" s="6"/>
      <c r="E57" s="6"/>
      <c r="F57" s="6"/>
      <c r="G57" s="6"/>
      <c r="H57" s="6"/>
      <c r="I57" s="8"/>
      <c r="J57" s="6"/>
      <c r="K57" s="6"/>
      <c r="L57" s="6"/>
      <c r="M57" s="6"/>
      <c r="N57" s="6"/>
      <c r="O57" s="8"/>
      <c r="P57" s="96"/>
      <c r="Q57" s="97"/>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ht="20.25" x14ac:dyDescent="0.3">
      <c r="A58" s="110" t="s">
        <v>98</v>
      </c>
      <c r="B58" s="185" t="s">
        <v>99</v>
      </c>
      <c r="C58" s="172"/>
      <c r="D58" s="172"/>
      <c r="E58" s="172"/>
      <c r="F58" s="172"/>
      <c r="G58" s="172"/>
      <c r="H58" s="172"/>
      <c r="I58" s="172"/>
      <c r="J58" s="172"/>
      <c r="K58" s="172"/>
      <c r="L58"/>
      <c r="M58"/>
      <c r="N58"/>
      <c r="O58" s="3"/>
      <c r="P58" s="96"/>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ht="20.25" x14ac:dyDescent="0.3">
      <c r="A59" s="6"/>
      <c r="B59" s="444" t="s">
        <v>100</v>
      </c>
      <c r="C59" s="444"/>
      <c r="D59" s="444"/>
      <c r="E59" s="444"/>
      <c r="F59" s="444"/>
      <c r="I59" s="3"/>
      <c r="L59" s="6"/>
      <c r="M59" s="6"/>
      <c r="N59" s="6"/>
      <c r="O59" s="8"/>
      <c r="P59" s="6"/>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ht="20.25" x14ac:dyDescent="0.3">
      <c r="A60" s="6"/>
      <c r="B60" s="6"/>
      <c r="C60" s="439" t="s">
        <v>56</v>
      </c>
      <c r="D60" s="439"/>
      <c r="E60" s="439"/>
      <c r="F60" s="95"/>
      <c r="G60" s="186"/>
      <c r="H60" s="186">
        <v>135.6</v>
      </c>
      <c r="I60" s="3"/>
      <c r="L60" s="6"/>
      <c r="N60" s="99"/>
      <c r="O60" s="8"/>
      <c r="P60" s="6"/>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ht="20.25" x14ac:dyDescent="0.3">
      <c r="B61" s="6"/>
      <c r="C61" s="439" t="s">
        <v>101</v>
      </c>
      <c r="D61" s="439"/>
      <c r="E61" s="439"/>
      <c r="F61" s="439"/>
      <c r="G61" s="186"/>
      <c r="H61" s="186">
        <v>154.9</v>
      </c>
      <c r="I61" s="3"/>
      <c r="N61" s="99"/>
      <c r="O61" s="6"/>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ht="12" customHeight="1" x14ac:dyDescent="0.2">
      <c r="A62" s="6" t="s">
        <v>45</v>
      </c>
      <c r="B62" s="6"/>
      <c r="C62" s="6"/>
      <c r="D62" s="6"/>
      <c r="E62" s="6"/>
      <c r="F62" s="6"/>
      <c r="G62" s="6"/>
      <c r="H62" s="6"/>
      <c r="I62" s="8"/>
      <c r="J62" s="6"/>
      <c r="K62" s="6"/>
      <c r="L62" s="6"/>
      <c r="M62" s="6"/>
      <c r="N62" s="6"/>
      <c r="O62" s="8"/>
      <c r="P62" s="147" t="s">
        <v>107</v>
      </c>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100"/>
      <c r="J63" s="2"/>
      <c r="K63" s="2"/>
      <c r="L63" s="2"/>
      <c r="M63" s="2"/>
      <c r="N63" s="2"/>
      <c r="O63" s="10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100"/>
      <c r="J64" s="2"/>
      <c r="K64" s="2"/>
      <c r="L64" s="2"/>
      <c r="M64" s="2"/>
      <c r="N64" s="2"/>
      <c r="O64" s="10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100"/>
      <c r="J65" s="2"/>
      <c r="K65" s="2"/>
      <c r="L65" s="2"/>
      <c r="M65" s="2"/>
      <c r="N65" s="2"/>
      <c r="O65" s="10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100"/>
      <c r="J66" s="2"/>
      <c r="K66" s="2"/>
      <c r="L66" s="2"/>
      <c r="M66" s="2"/>
      <c r="N66" s="2"/>
      <c r="O66" s="10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100"/>
      <c r="J67" s="2"/>
      <c r="K67" s="2"/>
      <c r="L67" s="2"/>
      <c r="M67" s="2"/>
      <c r="N67" s="2"/>
      <c r="O67" s="10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100"/>
      <c r="J68" s="2"/>
      <c r="K68" s="2"/>
      <c r="L68" s="2"/>
      <c r="M68" s="2"/>
      <c r="N68" s="2"/>
      <c r="O68" s="10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100"/>
      <c r="J69" s="2"/>
      <c r="K69" s="2"/>
      <c r="L69" s="2"/>
      <c r="M69" s="2"/>
      <c r="N69" s="2"/>
      <c r="O69" s="10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100"/>
      <c r="J70" s="2"/>
      <c r="K70" s="2"/>
      <c r="L70" s="2"/>
      <c r="M70" s="2"/>
      <c r="N70" s="2"/>
      <c r="O70" s="10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100"/>
      <c r="J71" s="2"/>
      <c r="K71" s="2"/>
      <c r="L71" s="2"/>
      <c r="M71" s="2"/>
      <c r="N71" s="2"/>
      <c r="O71" s="10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100"/>
      <c r="J72" s="2"/>
      <c r="K72" s="2"/>
      <c r="L72" s="2"/>
      <c r="M72" s="2"/>
      <c r="N72" s="2"/>
      <c r="O72" s="10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100"/>
      <c r="J73" s="2"/>
      <c r="K73" s="2"/>
      <c r="L73" s="2"/>
      <c r="M73" s="2"/>
      <c r="N73" s="2"/>
      <c r="O73" s="10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100"/>
      <c r="J74" s="2"/>
      <c r="K74" s="2"/>
      <c r="L74" s="2"/>
      <c r="M74" s="2"/>
      <c r="N74" s="2"/>
      <c r="O74" s="10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100"/>
      <c r="J75" s="2"/>
      <c r="K75" s="2"/>
      <c r="L75" s="2"/>
      <c r="M75" s="2"/>
      <c r="N75" s="2"/>
      <c r="O75" s="10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100"/>
      <c r="J76" s="2"/>
      <c r="K76" s="2"/>
      <c r="L76" s="2"/>
      <c r="M76" s="2"/>
      <c r="N76" s="2"/>
      <c r="O76" s="10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100"/>
      <c r="J77" s="2"/>
      <c r="K77" s="2"/>
      <c r="L77" s="2"/>
      <c r="M77" s="2"/>
      <c r="N77" s="2"/>
      <c r="O77" s="10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100"/>
      <c r="J78" s="2"/>
      <c r="K78" s="2"/>
      <c r="L78" s="2"/>
      <c r="M78" s="2"/>
      <c r="N78" s="2"/>
      <c r="O78" s="10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100"/>
      <c r="J79" s="2"/>
      <c r="K79" s="2"/>
      <c r="L79" s="2"/>
      <c r="M79" s="2"/>
      <c r="N79" s="2"/>
      <c r="O79" s="100"/>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100"/>
      <c r="J80" s="2"/>
      <c r="K80" s="2"/>
      <c r="L80" s="2"/>
      <c r="M80" s="2"/>
      <c r="N80" s="2"/>
      <c r="O80" s="100"/>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100"/>
      <c r="J81" s="2"/>
      <c r="K81" s="2"/>
      <c r="L81" s="2"/>
      <c r="M81" s="2"/>
      <c r="N81" s="2"/>
      <c r="O81" s="10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100"/>
      <c r="J82" s="2"/>
      <c r="K82" s="2"/>
      <c r="L82" s="2"/>
      <c r="M82" s="2"/>
      <c r="N82" s="2"/>
      <c r="O82" s="10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100"/>
      <c r="J83" s="2"/>
      <c r="K83" s="2"/>
      <c r="L83" s="2"/>
      <c r="M83" s="2"/>
      <c r="N83" s="2"/>
      <c r="O83" s="10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100"/>
      <c r="J84" s="2"/>
      <c r="K84" s="2"/>
      <c r="L84" s="2"/>
      <c r="M84" s="2"/>
      <c r="N84" s="2"/>
      <c r="O84" s="100"/>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100"/>
      <c r="J85" s="2"/>
      <c r="K85" s="2"/>
      <c r="L85" s="2"/>
      <c r="M85" s="2"/>
      <c r="N85" s="2"/>
      <c r="O85" s="100"/>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100"/>
      <c r="J86" s="2"/>
      <c r="K86" s="2"/>
      <c r="L86" s="2"/>
      <c r="M86" s="2"/>
      <c r="N86" s="2"/>
      <c r="O86" s="100"/>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100"/>
      <c r="J87" s="2"/>
      <c r="K87" s="2"/>
      <c r="L87" s="2"/>
      <c r="M87" s="2"/>
      <c r="N87" s="2"/>
      <c r="O87" s="100"/>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100"/>
      <c r="J88" s="2"/>
      <c r="K88" s="2"/>
      <c r="L88" s="2"/>
      <c r="M88" s="2"/>
      <c r="N88" s="2"/>
      <c r="O88" s="100"/>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100"/>
      <c r="J89" s="2"/>
      <c r="K89" s="2"/>
      <c r="L89" s="2"/>
      <c r="M89" s="2"/>
      <c r="N89" s="2"/>
      <c r="O89" s="100"/>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100"/>
      <c r="J90" s="2"/>
      <c r="K90" s="2"/>
      <c r="L90" s="2"/>
      <c r="M90" s="2"/>
      <c r="N90" s="2"/>
      <c r="O90" s="100"/>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100"/>
      <c r="J91" s="2"/>
      <c r="K91" s="2"/>
      <c r="L91" s="2"/>
      <c r="M91" s="2"/>
      <c r="N91" s="2"/>
      <c r="O91" s="100"/>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100"/>
      <c r="J92" s="2"/>
      <c r="K92" s="2"/>
      <c r="L92" s="2"/>
      <c r="M92" s="2"/>
      <c r="N92" s="2"/>
      <c r="O92" s="100"/>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100"/>
      <c r="J93" s="2"/>
      <c r="K93" s="2"/>
      <c r="L93" s="2"/>
      <c r="M93" s="2"/>
      <c r="N93" s="2"/>
      <c r="O93" s="100"/>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100"/>
      <c r="J94" s="2"/>
      <c r="K94" s="2"/>
      <c r="L94" s="2"/>
      <c r="M94" s="2"/>
      <c r="N94" s="2"/>
      <c r="O94" s="10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100"/>
      <c r="J95" s="2"/>
      <c r="K95" s="2"/>
      <c r="L95" s="2"/>
      <c r="M95" s="2"/>
      <c r="N95" s="2"/>
      <c r="O95" s="10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100"/>
      <c r="J96" s="2"/>
      <c r="K96" s="2"/>
      <c r="L96" s="2"/>
      <c r="M96" s="2"/>
      <c r="N96" s="2"/>
      <c r="O96" s="10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100"/>
      <c r="J97" s="2"/>
      <c r="K97" s="2"/>
      <c r="L97" s="2"/>
      <c r="M97" s="2"/>
      <c r="N97" s="2"/>
      <c r="O97" s="10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100"/>
      <c r="J98" s="2"/>
      <c r="K98" s="2"/>
      <c r="L98" s="2"/>
      <c r="M98" s="2"/>
      <c r="N98" s="2"/>
      <c r="O98" s="10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100"/>
      <c r="J99" s="2"/>
      <c r="K99" s="2"/>
      <c r="L99" s="2"/>
      <c r="M99" s="2"/>
      <c r="N99" s="2"/>
      <c r="O99" s="10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100"/>
      <c r="J100" s="2"/>
      <c r="K100" s="2"/>
      <c r="L100" s="2"/>
      <c r="M100" s="2"/>
      <c r="N100" s="2"/>
      <c r="O100" s="10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100"/>
      <c r="J101" s="2"/>
      <c r="K101" s="2"/>
      <c r="L101" s="2"/>
      <c r="M101" s="2"/>
      <c r="N101" s="2"/>
      <c r="O101" s="10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100"/>
      <c r="J102" s="2"/>
      <c r="K102" s="2"/>
      <c r="L102" s="2"/>
      <c r="M102" s="2"/>
      <c r="N102" s="2"/>
      <c r="O102" s="100"/>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100"/>
      <c r="J103" s="2"/>
      <c r="K103" s="2"/>
      <c r="L103" s="2"/>
      <c r="M103" s="2"/>
      <c r="N103" s="2"/>
      <c r="O103" s="10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100"/>
      <c r="J104" s="2"/>
      <c r="K104" s="2"/>
      <c r="L104" s="2"/>
      <c r="M104" s="2"/>
      <c r="N104" s="2"/>
      <c r="O104" s="10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100"/>
      <c r="J105" s="2"/>
      <c r="K105" s="2"/>
      <c r="L105" s="2"/>
      <c r="M105" s="2"/>
      <c r="N105" s="2"/>
      <c r="O105" s="10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100"/>
      <c r="J106" s="2"/>
      <c r="K106" s="2"/>
      <c r="L106" s="2"/>
      <c r="M106" s="2"/>
      <c r="N106" s="2"/>
      <c r="O106" s="10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100"/>
      <c r="J107" s="2"/>
      <c r="K107" s="2"/>
      <c r="L107" s="2"/>
      <c r="M107" s="2"/>
      <c r="N107" s="2"/>
      <c r="O107" s="10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100"/>
      <c r="J108" s="2"/>
      <c r="K108" s="2"/>
      <c r="L108" s="2"/>
      <c r="M108" s="2"/>
      <c r="N108" s="2"/>
      <c r="O108" s="10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100"/>
      <c r="J109" s="2"/>
      <c r="K109" s="2"/>
      <c r="L109" s="2"/>
      <c r="M109" s="2"/>
      <c r="N109" s="2"/>
      <c r="O109" s="10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100"/>
      <c r="J110" s="2"/>
      <c r="K110" s="2"/>
      <c r="L110" s="2"/>
      <c r="M110" s="2"/>
      <c r="N110" s="2"/>
      <c r="O110" s="10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100"/>
      <c r="J111" s="2"/>
      <c r="K111" s="2"/>
      <c r="L111" s="2"/>
      <c r="M111" s="2"/>
      <c r="N111" s="2"/>
      <c r="O111" s="10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100"/>
      <c r="J112" s="2"/>
      <c r="K112" s="2"/>
      <c r="L112" s="2"/>
      <c r="M112" s="2"/>
      <c r="N112" s="2"/>
      <c r="O112" s="10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100"/>
      <c r="J113" s="2"/>
      <c r="K113" s="2"/>
      <c r="L113" s="2"/>
      <c r="M113" s="2"/>
      <c r="N113" s="2"/>
      <c r="O113" s="10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100"/>
      <c r="J114" s="2"/>
      <c r="K114" s="2"/>
      <c r="L114" s="2"/>
      <c r="M114" s="2"/>
      <c r="N114" s="2"/>
      <c r="O114" s="10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100"/>
      <c r="J115" s="2"/>
      <c r="K115" s="2"/>
      <c r="L115" s="2"/>
      <c r="M115" s="2"/>
      <c r="N115" s="2"/>
      <c r="O115" s="10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100"/>
      <c r="J116" s="2"/>
      <c r="K116" s="2"/>
      <c r="L116" s="2"/>
      <c r="M116" s="2"/>
      <c r="N116" s="2"/>
      <c r="O116" s="10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100"/>
      <c r="J117" s="2"/>
      <c r="K117" s="2"/>
      <c r="L117" s="2"/>
      <c r="M117" s="2"/>
      <c r="N117" s="2"/>
      <c r="O117" s="10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100"/>
      <c r="J118" s="2"/>
      <c r="K118" s="2"/>
      <c r="L118" s="2"/>
      <c r="M118" s="2"/>
      <c r="N118" s="2"/>
      <c r="O118" s="10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100"/>
      <c r="J119" s="2"/>
      <c r="K119" s="2"/>
      <c r="L119" s="2"/>
      <c r="M119" s="2"/>
      <c r="N119" s="2"/>
      <c r="O119" s="10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100"/>
      <c r="J120" s="2"/>
      <c r="K120" s="2"/>
      <c r="L120" s="2"/>
      <c r="M120" s="2"/>
      <c r="N120" s="2"/>
      <c r="O120" s="100"/>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100"/>
      <c r="J121" s="2"/>
      <c r="K121" s="2"/>
      <c r="L121" s="2"/>
      <c r="M121" s="2"/>
      <c r="N121" s="2"/>
      <c r="O121" s="100"/>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100"/>
      <c r="J122" s="2"/>
      <c r="K122" s="2"/>
      <c r="L122" s="2"/>
      <c r="M122" s="2"/>
      <c r="N122" s="2"/>
      <c r="O122" s="10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100"/>
      <c r="J123" s="2"/>
      <c r="K123" s="2"/>
      <c r="L123" s="2"/>
      <c r="M123" s="2"/>
      <c r="N123" s="2"/>
      <c r="O123" s="10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100"/>
      <c r="J124" s="2"/>
      <c r="K124" s="2"/>
      <c r="L124" s="2"/>
      <c r="M124" s="2"/>
      <c r="N124" s="2"/>
      <c r="O124" s="10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100"/>
      <c r="J125" s="2"/>
      <c r="K125" s="2"/>
      <c r="L125" s="2"/>
      <c r="M125" s="2"/>
      <c r="N125" s="2"/>
      <c r="O125" s="10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100"/>
      <c r="J126" s="2"/>
      <c r="K126" s="2"/>
      <c r="L126" s="2"/>
      <c r="M126" s="2"/>
      <c r="N126" s="2"/>
      <c r="O126" s="10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100"/>
      <c r="J127" s="2"/>
      <c r="K127" s="2"/>
      <c r="L127" s="2"/>
      <c r="M127" s="2"/>
      <c r="N127" s="2"/>
      <c r="O127" s="10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100"/>
      <c r="J128" s="2"/>
      <c r="K128" s="2"/>
      <c r="L128" s="2"/>
      <c r="M128" s="2"/>
      <c r="N128" s="2"/>
      <c r="O128" s="10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100"/>
      <c r="J129" s="2"/>
      <c r="K129" s="2"/>
      <c r="L129" s="2"/>
      <c r="M129" s="2"/>
      <c r="N129" s="2"/>
      <c r="O129" s="100"/>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100"/>
      <c r="J130" s="2"/>
      <c r="K130" s="2"/>
      <c r="L130" s="2"/>
      <c r="M130" s="2"/>
      <c r="N130" s="2"/>
      <c r="O130" s="100"/>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100"/>
      <c r="J131" s="2"/>
      <c r="K131" s="2"/>
      <c r="L131" s="2"/>
      <c r="M131" s="2"/>
      <c r="N131" s="2"/>
      <c r="O131" s="100"/>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100"/>
      <c r="J132" s="2"/>
      <c r="K132" s="2"/>
      <c r="L132" s="2"/>
      <c r="M132" s="2"/>
      <c r="N132" s="2"/>
      <c r="O132" s="100"/>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100"/>
      <c r="J133" s="2"/>
      <c r="K133" s="2"/>
      <c r="L133" s="2"/>
      <c r="M133" s="2"/>
      <c r="N133" s="2"/>
      <c r="O133" s="100"/>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100"/>
      <c r="J134" s="2"/>
      <c r="K134" s="2"/>
      <c r="L134" s="2"/>
      <c r="M134" s="2"/>
      <c r="N134" s="2"/>
      <c r="O134" s="100"/>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100"/>
      <c r="J135" s="2"/>
      <c r="K135" s="2"/>
      <c r="L135" s="2"/>
      <c r="M135" s="2"/>
      <c r="N135" s="2"/>
      <c r="O135" s="100"/>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100"/>
      <c r="J136" s="2"/>
      <c r="K136" s="2"/>
      <c r="L136" s="2"/>
      <c r="M136" s="2"/>
      <c r="N136" s="2"/>
      <c r="O136" s="100"/>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100"/>
      <c r="J137" s="2"/>
      <c r="K137" s="2"/>
      <c r="L137" s="2"/>
      <c r="M137" s="2"/>
      <c r="N137" s="2"/>
      <c r="O137" s="100"/>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100"/>
      <c r="J138" s="2"/>
      <c r="K138" s="2"/>
      <c r="L138" s="2"/>
      <c r="M138" s="2"/>
      <c r="N138" s="2"/>
      <c r="O138" s="100"/>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100"/>
      <c r="J139" s="2"/>
      <c r="K139" s="2"/>
      <c r="L139" s="2"/>
      <c r="M139" s="2"/>
      <c r="N139" s="2"/>
      <c r="O139" s="100"/>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100"/>
      <c r="J140" s="2"/>
      <c r="K140" s="2"/>
      <c r="L140" s="2"/>
      <c r="M140" s="2"/>
      <c r="N140" s="2"/>
      <c r="O140" s="100"/>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100"/>
      <c r="J141" s="2"/>
      <c r="K141" s="2"/>
      <c r="L141" s="2"/>
      <c r="M141" s="2"/>
      <c r="N141" s="2"/>
      <c r="O141" s="100"/>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100"/>
      <c r="J142" s="2"/>
      <c r="K142" s="2"/>
      <c r="L142" s="2"/>
      <c r="M142" s="2"/>
      <c r="N142" s="2"/>
      <c r="O142" s="100"/>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100"/>
      <c r="J143" s="2"/>
      <c r="K143" s="2"/>
      <c r="L143" s="2"/>
      <c r="M143" s="2"/>
      <c r="N143" s="2"/>
      <c r="O143" s="100"/>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100"/>
      <c r="J144" s="2"/>
      <c r="K144" s="2"/>
      <c r="L144" s="2"/>
      <c r="M144" s="2"/>
      <c r="N144" s="2"/>
      <c r="O144" s="100"/>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100"/>
      <c r="J145" s="2"/>
      <c r="K145" s="2"/>
      <c r="L145" s="2"/>
      <c r="M145" s="2"/>
      <c r="N145" s="2"/>
      <c r="O145" s="100"/>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100"/>
      <c r="J146" s="2"/>
      <c r="K146" s="2"/>
      <c r="L146" s="2"/>
      <c r="M146" s="2"/>
      <c r="N146" s="2"/>
      <c r="O146" s="100"/>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100"/>
      <c r="J147" s="2"/>
      <c r="K147" s="2"/>
      <c r="L147" s="2"/>
      <c r="M147" s="2"/>
      <c r="N147" s="2"/>
      <c r="O147" s="100"/>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100"/>
      <c r="J148" s="2"/>
      <c r="K148" s="2"/>
      <c r="L148" s="2"/>
      <c r="M148" s="2"/>
      <c r="N148" s="2"/>
      <c r="O148" s="100"/>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100"/>
      <c r="J149" s="2"/>
      <c r="K149" s="2"/>
      <c r="L149" s="2"/>
      <c r="M149" s="2"/>
      <c r="N149" s="2"/>
      <c r="O149" s="10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100"/>
      <c r="J150" s="2"/>
      <c r="K150" s="2"/>
      <c r="L150" s="2"/>
      <c r="M150" s="2"/>
      <c r="N150" s="2"/>
      <c r="O150" s="100"/>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100"/>
      <c r="J151" s="2"/>
      <c r="K151" s="2"/>
      <c r="L151" s="2"/>
      <c r="M151" s="2"/>
      <c r="N151" s="2"/>
      <c r="O151" s="10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100"/>
      <c r="J152" s="2"/>
      <c r="K152" s="2"/>
      <c r="L152" s="2"/>
      <c r="M152" s="2"/>
      <c r="N152" s="2"/>
      <c r="O152" s="10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100"/>
      <c r="J153" s="2"/>
      <c r="K153" s="2"/>
      <c r="L153" s="2"/>
      <c r="M153" s="2"/>
      <c r="N153" s="2"/>
      <c r="O153" s="10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100"/>
      <c r="J154" s="2"/>
      <c r="K154" s="2"/>
      <c r="L154" s="2"/>
      <c r="M154" s="2"/>
      <c r="N154" s="2"/>
      <c r="O154" s="100"/>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100"/>
      <c r="J155" s="2"/>
      <c r="K155" s="2"/>
      <c r="L155" s="2"/>
      <c r="M155" s="2"/>
      <c r="N155" s="2"/>
      <c r="O155" s="100"/>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100"/>
      <c r="J156" s="2"/>
      <c r="K156" s="2"/>
      <c r="L156" s="2"/>
      <c r="M156" s="2"/>
      <c r="N156" s="2"/>
      <c r="O156" s="100"/>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100"/>
      <c r="J157" s="2"/>
      <c r="K157" s="2"/>
      <c r="L157" s="2"/>
      <c r="M157" s="2"/>
      <c r="N157" s="2"/>
      <c r="O157" s="100"/>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100"/>
      <c r="J158" s="2"/>
      <c r="K158" s="2"/>
      <c r="L158" s="2"/>
      <c r="M158" s="2"/>
      <c r="N158" s="2"/>
      <c r="O158" s="100"/>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100"/>
      <c r="J159" s="2"/>
      <c r="K159" s="2"/>
      <c r="L159" s="2"/>
      <c r="M159" s="2"/>
      <c r="N159" s="2"/>
      <c r="O159" s="100"/>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100"/>
      <c r="J160" s="2"/>
      <c r="K160" s="2"/>
      <c r="L160" s="2"/>
      <c r="M160" s="2"/>
      <c r="N160" s="2"/>
      <c r="O160" s="100"/>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100"/>
      <c r="J161" s="2"/>
      <c r="K161" s="2"/>
      <c r="L161" s="2"/>
      <c r="M161" s="2"/>
      <c r="N161" s="2"/>
      <c r="O161" s="100"/>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100"/>
      <c r="J162" s="2"/>
      <c r="K162" s="2"/>
      <c r="L162" s="2"/>
      <c r="M162" s="2"/>
      <c r="N162" s="2"/>
      <c r="O162" s="100"/>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100"/>
      <c r="J163" s="2"/>
      <c r="K163" s="2"/>
      <c r="L163" s="2"/>
      <c r="M163" s="2"/>
      <c r="N163" s="2"/>
      <c r="O163" s="100"/>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100"/>
      <c r="J164" s="2"/>
      <c r="K164" s="2"/>
      <c r="L164" s="2"/>
      <c r="M164" s="2"/>
      <c r="N164" s="2"/>
      <c r="O164" s="100"/>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100"/>
      <c r="J165" s="2"/>
      <c r="K165" s="2"/>
      <c r="L165" s="2"/>
      <c r="M165" s="2"/>
      <c r="N165" s="2"/>
      <c r="O165" s="100"/>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100"/>
      <c r="J166" s="2"/>
      <c r="K166" s="2"/>
      <c r="L166" s="2"/>
      <c r="M166" s="2"/>
      <c r="N166" s="2"/>
      <c r="O166" s="100"/>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100"/>
      <c r="J167" s="2"/>
      <c r="K167" s="2"/>
      <c r="L167" s="2"/>
      <c r="M167" s="2"/>
      <c r="N167" s="2"/>
      <c r="O167" s="100"/>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100"/>
      <c r="J168" s="2"/>
      <c r="K168" s="2"/>
      <c r="L168" s="2"/>
      <c r="M168" s="2"/>
      <c r="N168" s="2"/>
      <c r="O168" s="10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100"/>
      <c r="J169" s="2"/>
      <c r="K169" s="2"/>
      <c r="L169" s="2"/>
      <c r="M169" s="2"/>
      <c r="N169" s="2"/>
      <c r="O169" s="100"/>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100"/>
      <c r="J170" s="2"/>
      <c r="K170" s="2"/>
      <c r="L170" s="2"/>
      <c r="M170" s="2"/>
      <c r="N170" s="2"/>
      <c r="O170" s="100"/>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100"/>
      <c r="J171" s="2"/>
      <c r="K171" s="2"/>
      <c r="L171" s="2"/>
      <c r="M171" s="2"/>
      <c r="N171" s="2"/>
      <c r="O171" s="100"/>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100"/>
      <c r="J172" s="2"/>
      <c r="K172" s="2"/>
      <c r="L172" s="2"/>
      <c r="M172" s="2"/>
      <c r="N172" s="2"/>
      <c r="O172" s="100"/>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100"/>
      <c r="J173" s="2"/>
      <c r="K173" s="2"/>
      <c r="L173" s="2"/>
      <c r="M173" s="2"/>
      <c r="N173" s="2"/>
      <c r="O173" s="100"/>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100"/>
      <c r="J174" s="2"/>
      <c r="K174" s="2"/>
      <c r="L174" s="2"/>
      <c r="M174" s="2"/>
      <c r="N174" s="2"/>
      <c r="O174" s="100"/>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100"/>
      <c r="J175" s="2"/>
      <c r="K175" s="2"/>
      <c r="L175" s="2"/>
      <c r="M175" s="2"/>
      <c r="N175" s="2"/>
      <c r="O175" s="100"/>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100"/>
      <c r="J176" s="2"/>
      <c r="K176" s="2"/>
      <c r="L176" s="2"/>
      <c r="M176" s="2"/>
      <c r="N176" s="2"/>
      <c r="O176" s="100"/>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100"/>
      <c r="J177" s="2"/>
      <c r="K177" s="2"/>
      <c r="L177" s="2"/>
      <c r="M177" s="2"/>
      <c r="N177" s="2"/>
      <c r="O177" s="100"/>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100"/>
      <c r="J178" s="2"/>
      <c r="K178" s="2"/>
      <c r="L178" s="2"/>
      <c r="M178" s="2"/>
      <c r="N178" s="2"/>
      <c r="O178" s="100"/>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100"/>
      <c r="J179" s="2"/>
      <c r="K179" s="2"/>
      <c r="L179" s="2"/>
      <c r="M179" s="2"/>
      <c r="N179" s="2"/>
      <c r="O179" s="100"/>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100"/>
      <c r="J180" s="2"/>
      <c r="K180" s="2"/>
      <c r="L180" s="2"/>
      <c r="M180" s="2"/>
      <c r="N180" s="2"/>
      <c r="O180" s="100"/>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100"/>
      <c r="J181" s="2"/>
      <c r="K181" s="2"/>
      <c r="L181" s="2"/>
      <c r="M181" s="2"/>
      <c r="N181" s="2"/>
      <c r="O181" s="100"/>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100"/>
      <c r="J182" s="2"/>
      <c r="K182" s="2"/>
      <c r="L182" s="2"/>
      <c r="M182" s="2"/>
      <c r="N182" s="2"/>
      <c r="O182" s="100"/>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100"/>
      <c r="J183" s="2"/>
      <c r="K183" s="2"/>
      <c r="L183" s="2"/>
      <c r="M183" s="2"/>
      <c r="N183" s="2"/>
      <c r="O183" s="100"/>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100"/>
      <c r="J184" s="2"/>
      <c r="K184" s="2"/>
      <c r="L184" s="2"/>
      <c r="M184" s="2"/>
      <c r="N184" s="2"/>
      <c r="O184" s="100"/>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100"/>
      <c r="J185" s="2"/>
      <c r="K185" s="2"/>
      <c r="L185" s="2"/>
      <c r="M185" s="2"/>
      <c r="N185" s="2"/>
      <c r="O185" s="100"/>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100"/>
      <c r="J186" s="2"/>
      <c r="K186" s="2"/>
      <c r="L186" s="2"/>
      <c r="M186" s="2"/>
      <c r="N186" s="2"/>
      <c r="O186" s="100"/>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100"/>
      <c r="J187" s="2"/>
      <c r="K187" s="2"/>
      <c r="L187" s="2"/>
      <c r="M187" s="2"/>
      <c r="N187" s="2"/>
      <c r="O187" s="100"/>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100"/>
      <c r="J188" s="2"/>
      <c r="K188" s="2"/>
      <c r="L188" s="2"/>
      <c r="M188" s="2"/>
      <c r="N188" s="2"/>
      <c r="O188" s="100"/>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100"/>
      <c r="J189" s="2"/>
      <c r="K189" s="2"/>
      <c r="L189" s="2"/>
      <c r="M189" s="2"/>
      <c r="N189" s="2"/>
      <c r="O189" s="100"/>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100"/>
      <c r="J190" s="2"/>
      <c r="K190" s="2"/>
      <c r="L190" s="2"/>
      <c r="M190" s="2"/>
      <c r="N190" s="2"/>
      <c r="O190" s="100"/>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100"/>
      <c r="J191" s="2"/>
      <c r="K191" s="2"/>
      <c r="L191" s="2"/>
      <c r="M191" s="2"/>
      <c r="N191" s="2"/>
      <c r="O191" s="100"/>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100"/>
      <c r="J192" s="2"/>
      <c r="K192" s="2"/>
      <c r="L192" s="2"/>
      <c r="M192" s="2"/>
      <c r="N192" s="2"/>
      <c r="O192" s="100"/>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100"/>
      <c r="J193" s="2"/>
      <c r="K193" s="2"/>
      <c r="L193" s="2"/>
      <c r="M193" s="2"/>
      <c r="N193" s="2"/>
      <c r="O193" s="100"/>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100"/>
      <c r="J194" s="2"/>
      <c r="K194" s="2"/>
      <c r="L194" s="2"/>
      <c r="M194" s="2"/>
      <c r="N194" s="2"/>
      <c r="O194" s="100"/>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100"/>
      <c r="J195" s="2"/>
      <c r="K195" s="2"/>
      <c r="L195" s="2"/>
      <c r="M195" s="2"/>
      <c r="N195" s="2"/>
      <c r="O195" s="100"/>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100"/>
      <c r="J196" s="2"/>
      <c r="K196" s="2"/>
      <c r="L196" s="2"/>
      <c r="M196" s="2"/>
      <c r="N196" s="2"/>
      <c r="O196" s="100"/>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100"/>
      <c r="J197" s="2"/>
      <c r="K197" s="2"/>
      <c r="L197" s="2"/>
      <c r="M197" s="2"/>
      <c r="N197" s="2"/>
      <c r="O197" s="100"/>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100"/>
      <c r="J198" s="2"/>
      <c r="K198" s="2"/>
      <c r="L198" s="2"/>
      <c r="M198" s="2"/>
      <c r="N198" s="2"/>
      <c r="O198" s="100"/>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100"/>
      <c r="J199" s="2"/>
      <c r="K199" s="2"/>
      <c r="L199" s="2"/>
      <c r="M199" s="2"/>
      <c r="N199" s="2"/>
      <c r="O199" s="100"/>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100"/>
      <c r="J200" s="2"/>
      <c r="K200" s="2"/>
      <c r="L200" s="2"/>
      <c r="M200" s="2"/>
      <c r="N200" s="2"/>
      <c r="O200" s="100"/>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100"/>
      <c r="J201" s="2"/>
      <c r="K201" s="2"/>
      <c r="L201" s="2"/>
      <c r="M201" s="2"/>
      <c r="N201" s="2"/>
      <c r="O201" s="100"/>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100"/>
      <c r="J202" s="2"/>
      <c r="K202" s="2"/>
      <c r="L202" s="2"/>
      <c r="M202" s="2"/>
      <c r="N202" s="2"/>
      <c r="O202" s="100"/>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100"/>
      <c r="J203" s="2"/>
      <c r="K203" s="2"/>
      <c r="L203" s="2"/>
      <c r="M203" s="2"/>
      <c r="N203" s="2"/>
      <c r="O203" s="100"/>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100"/>
      <c r="J204" s="2"/>
      <c r="K204" s="2"/>
      <c r="L204" s="2"/>
      <c r="M204" s="2"/>
      <c r="N204" s="2"/>
      <c r="O204" s="100"/>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100"/>
      <c r="J205" s="2"/>
      <c r="K205" s="2"/>
      <c r="L205" s="2"/>
      <c r="M205" s="2"/>
      <c r="N205" s="2"/>
      <c r="O205" s="100"/>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100"/>
      <c r="J206" s="2"/>
      <c r="K206" s="2"/>
      <c r="L206" s="2"/>
      <c r="M206" s="2"/>
      <c r="N206" s="2"/>
      <c r="O206" s="100"/>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100"/>
      <c r="J207" s="2"/>
      <c r="K207" s="2"/>
      <c r="L207" s="2"/>
      <c r="M207" s="2"/>
      <c r="N207" s="2"/>
      <c r="O207" s="100"/>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100"/>
      <c r="J208" s="2"/>
      <c r="K208" s="2"/>
      <c r="L208" s="2"/>
      <c r="M208" s="2"/>
      <c r="N208" s="2"/>
      <c r="O208" s="100"/>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100"/>
      <c r="J209" s="2"/>
      <c r="K209" s="2"/>
      <c r="L209" s="2"/>
      <c r="M209" s="2"/>
      <c r="N209" s="2"/>
      <c r="O209" s="100"/>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100"/>
      <c r="J210" s="2"/>
      <c r="K210" s="2"/>
      <c r="L210" s="2"/>
      <c r="M210" s="2"/>
      <c r="N210" s="2"/>
      <c r="O210" s="100"/>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100"/>
      <c r="J211" s="2"/>
      <c r="K211" s="2"/>
      <c r="L211" s="2"/>
      <c r="M211" s="2"/>
      <c r="N211" s="2"/>
      <c r="O211" s="100"/>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100"/>
      <c r="J212" s="2"/>
      <c r="K212" s="2"/>
      <c r="L212" s="2"/>
      <c r="M212" s="2"/>
      <c r="N212" s="2"/>
      <c r="O212" s="100"/>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100"/>
      <c r="J213" s="2"/>
      <c r="K213" s="2"/>
      <c r="L213" s="2"/>
      <c r="M213" s="2"/>
      <c r="N213" s="2"/>
      <c r="O213" s="100"/>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100"/>
      <c r="J214" s="2"/>
      <c r="K214" s="2"/>
      <c r="L214" s="2"/>
      <c r="M214" s="2"/>
      <c r="N214" s="2"/>
      <c r="O214" s="100"/>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100"/>
      <c r="J215" s="2"/>
      <c r="K215" s="2"/>
      <c r="L215" s="2"/>
      <c r="M215" s="2"/>
      <c r="N215" s="2"/>
      <c r="O215" s="100"/>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100"/>
      <c r="J216" s="2"/>
      <c r="K216" s="2"/>
      <c r="L216" s="2"/>
      <c r="M216" s="2"/>
      <c r="N216" s="2"/>
      <c r="O216" s="100"/>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100"/>
      <c r="J217" s="2"/>
      <c r="K217" s="2"/>
      <c r="L217" s="2"/>
      <c r="M217" s="2"/>
      <c r="N217" s="2"/>
      <c r="O217" s="100"/>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100"/>
      <c r="J218" s="2"/>
      <c r="K218" s="2"/>
      <c r="L218" s="2"/>
      <c r="M218" s="2"/>
      <c r="N218" s="2"/>
      <c r="O218" s="100"/>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100"/>
      <c r="J219" s="2"/>
      <c r="K219" s="2"/>
      <c r="L219" s="2"/>
      <c r="M219" s="2"/>
      <c r="N219" s="2"/>
      <c r="O219" s="100"/>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100"/>
      <c r="J220" s="2"/>
      <c r="K220" s="2"/>
      <c r="L220" s="2"/>
      <c r="M220" s="2"/>
      <c r="N220" s="2"/>
      <c r="O220" s="100"/>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100"/>
      <c r="J221" s="2"/>
      <c r="K221" s="2"/>
      <c r="L221" s="2"/>
      <c r="M221" s="2"/>
      <c r="N221" s="2"/>
      <c r="O221" s="100"/>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100"/>
      <c r="J222" s="2"/>
      <c r="K222" s="2"/>
      <c r="L222" s="2"/>
      <c r="M222" s="2"/>
      <c r="N222" s="2"/>
      <c r="O222" s="100"/>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100"/>
      <c r="J223" s="2"/>
      <c r="K223" s="2"/>
      <c r="L223" s="2"/>
      <c r="M223" s="2"/>
      <c r="N223" s="2"/>
      <c r="O223" s="100"/>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100"/>
      <c r="J224" s="2"/>
      <c r="K224" s="2"/>
      <c r="L224" s="2"/>
      <c r="M224" s="2"/>
      <c r="N224" s="2"/>
      <c r="O224" s="100"/>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100"/>
      <c r="J225" s="2"/>
      <c r="K225" s="2"/>
      <c r="L225" s="2"/>
      <c r="M225" s="2"/>
      <c r="N225" s="2"/>
      <c r="O225" s="100"/>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100"/>
      <c r="J226" s="2"/>
      <c r="K226" s="2"/>
      <c r="L226" s="2"/>
      <c r="M226" s="2"/>
      <c r="N226" s="2"/>
      <c r="O226" s="100"/>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100"/>
      <c r="J227" s="2"/>
      <c r="K227" s="2"/>
      <c r="L227" s="2"/>
      <c r="M227" s="2"/>
      <c r="N227" s="2"/>
      <c r="O227" s="100"/>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100"/>
      <c r="J228" s="2"/>
      <c r="K228" s="2"/>
      <c r="L228" s="2"/>
      <c r="M228" s="2"/>
      <c r="N228" s="2"/>
      <c r="O228" s="100"/>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100"/>
      <c r="J229" s="2"/>
      <c r="K229" s="2"/>
      <c r="L229" s="2"/>
      <c r="M229" s="2"/>
      <c r="N229" s="2"/>
      <c r="O229" s="100"/>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100"/>
      <c r="J230" s="2"/>
      <c r="K230" s="2"/>
      <c r="L230" s="2"/>
      <c r="M230" s="2"/>
      <c r="N230" s="2"/>
      <c r="O230" s="100"/>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100"/>
      <c r="J231" s="2"/>
      <c r="K231" s="2"/>
      <c r="L231" s="2"/>
      <c r="M231" s="2"/>
      <c r="N231" s="2"/>
      <c r="O231" s="100"/>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100"/>
      <c r="J232" s="2"/>
      <c r="K232" s="2"/>
      <c r="L232" s="2"/>
      <c r="M232" s="2"/>
      <c r="N232" s="2"/>
      <c r="O232" s="100"/>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100"/>
      <c r="J233" s="2"/>
      <c r="K233" s="2"/>
      <c r="L233" s="2"/>
      <c r="M233" s="2"/>
      <c r="N233" s="2"/>
      <c r="O233" s="100"/>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100"/>
      <c r="J234" s="2"/>
      <c r="K234" s="2"/>
      <c r="L234" s="2"/>
      <c r="M234" s="2"/>
      <c r="N234" s="2"/>
      <c r="O234" s="100"/>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100"/>
      <c r="J235" s="2"/>
      <c r="K235" s="2"/>
      <c r="L235" s="2"/>
      <c r="M235" s="2"/>
      <c r="N235" s="2"/>
      <c r="O235" s="100"/>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100"/>
      <c r="J236" s="2"/>
      <c r="K236" s="2"/>
      <c r="L236" s="2"/>
      <c r="M236" s="2"/>
      <c r="N236" s="2"/>
      <c r="O236" s="100"/>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100"/>
      <c r="J237" s="2"/>
      <c r="K237" s="2"/>
      <c r="L237" s="2"/>
      <c r="M237" s="2"/>
      <c r="N237" s="2"/>
      <c r="O237" s="100"/>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100"/>
      <c r="J238" s="2"/>
      <c r="K238" s="2"/>
      <c r="L238" s="2"/>
      <c r="M238" s="2"/>
      <c r="N238" s="2"/>
      <c r="O238" s="100"/>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100"/>
      <c r="J239" s="2"/>
      <c r="K239" s="2"/>
      <c r="L239" s="2"/>
      <c r="M239" s="2"/>
      <c r="N239" s="2"/>
      <c r="O239" s="100"/>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100"/>
      <c r="J240" s="2"/>
      <c r="K240" s="2"/>
      <c r="L240" s="2"/>
      <c r="M240" s="2"/>
      <c r="N240" s="2"/>
      <c r="O240" s="100"/>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100"/>
      <c r="J241" s="2"/>
      <c r="K241" s="2"/>
      <c r="L241" s="2"/>
      <c r="M241" s="2"/>
      <c r="N241" s="2"/>
      <c r="O241" s="100"/>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100"/>
      <c r="J242" s="2"/>
      <c r="K242" s="2"/>
      <c r="L242" s="2"/>
      <c r="M242" s="2"/>
      <c r="N242" s="2"/>
      <c r="O242" s="100"/>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100"/>
      <c r="J243" s="2"/>
      <c r="K243" s="2"/>
      <c r="L243" s="2"/>
      <c r="M243" s="2"/>
      <c r="N243" s="2"/>
      <c r="O243" s="100"/>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100"/>
      <c r="J244" s="2"/>
      <c r="K244" s="2"/>
      <c r="L244" s="2"/>
      <c r="M244" s="2"/>
      <c r="N244" s="2"/>
      <c r="O244" s="100"/>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100"/>
      <c r="J245" s="2"/>
      <c r="K245" s="2"/>
      <c r="L245" s="2"/>
      <c r="M245" s="2"/>
      <c r="N245" s="2"/>
      <c r="O245" s="100"/>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100"/>
      <c r="J246" s="2"/>
      <c r="K246" s="2"/>
      <c r="L246" s="2"/>
      <c r="M246" s="2"/>
      <c r="N246" s="2"/>
      <c r="O246" s="100"/>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100"/>
      <c r="J247" s="2"/>
      <c r="K247" s="2"/>
      <c r="L247" s="2"/>
      <c r="M247" s="2"/>
      <c r="N247" s="2"/>
      <c r="O247" s="100"/>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100"/>
      <c r="J248" s="2"/>
      <c r="K248" s="2"/>
      <c r="L248" s="2"/>
      <c r="M248" s="2"/>
      <c r="N248" s="2"/>
      <c r="O248" s="100"/>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100"/>
      <c r="J249" s="2"/>
      <c r="K249" s="2"/>
      <c r="L249" s="2"/>
      <c r="M249" s="2"/>
      <c r="N249" s="2"/>
      <c r="O249" s="100"/>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100"/>
      <c r="J250" s="2"/>
      <c r="K250" s="2"/>
      <c r="L250" s="2"/>
      <c r="M250" s="2"/>
      <c r="N250" s="2"/>
      <c r="O250" s="100"/>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100"/>
      <c r="J251" s="2"/>
      <c r="K251" s="2"/>
      <c r="L251" s="2"/>
      <c r="M251" s="2"/>
      <c r="N251" s="2"/>
      <c r="O251" s="100"/>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100"/>
      <c r="J252" s="2"/>
      <c r="K252" s="2"/>
      <c r="L252" s="2"/>
      <c r="M252" s="2"/>
      <c r="N252" s="2"/>
      <c r="O252" s="100"/>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100"/>
      <c r="J253" s="2"/>
      <c r="K253" s="2"/>
      <c r="L253" s="2"/>
      <c r="M253" s="2"/>
      <c r="N253" s="2"/>
      <c r="O253" s="100"/>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100"/>
      <c r="J254" s="2"/>
      <c r="K254" s="2"/>
      <c r="L254" s="2"/>
      <c r="M254" s="2"/>
      <c r="N254" s="2"/>
      <c r="O254" s="100"/>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100"/>
      <c r="J255" s="2"/>
      <c r="K255" s="2"/>
      <c r="L255" s="2"/>
      <c r="M255" s="2"/>
      <c r="N255" s="2"/>
      <c r="O255" s="100"/>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100"/>
      <c r="J256" s="2"/>
      <c r="K256" s="2"/>
      <c r="L256" s="2"/>
      <c r="M256" s="2"/>
      <c r="N256" s="2"/>
      <c r="O256" s="100"/>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100"/>
      <c r="J257" s="2"/>
      <c r="K257" s="2"/>
      <c r="L257" s="2"/>
      <c r="M257" s="2"/>
      <c r="N257" s="2"/>
      <c r="O257" s="100"/>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100"/>
      <c r="J258" s="2"/>
      <c r="K258" s="2"/>
      <c r="L258" s="2"/>
      <c r="M258" s="2"/>
      <c r="N258" s="2"/>
      <c r="O258" s="100"/>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100"/>
      <c r="J259" s="2"/>
      <c r="K259" s="2"/>
      <c r="L259" s="2"/>
      <c r="M259" s="2"/>
      <c r="N259" s="2"/>
      <c r="O259" s="100"/>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100"/>
      <c r="J260" s="2"/>
      <c r="K260" s="2"/>
      <c r="L260" s="2"/>
      <c r="M260" s="2"/>
      <c r="N260" s="2"/>
      <c r="O260" s="100"/>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100"/>
      <c r="J261" s="2"/>
      <c r="K261" s="2"/>
      <c r="L261" s="2"/>
      <c r="M261" s="2"/>
      <c r="N261" s="2"/>
      <c r="O261" s="100"/>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100"/>
      <c r="J262" s="2"/>
      <c r="K262" s="2"/>
      <c r="L262" s="2"/>
      <c r="M262" s="2"/>
      <c r="N262" s="2"/>
      <c r="O262" s="100"/>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100"/>
      <c r="J263" s="2"/>
      <c r="K263" s="2"/>
      <c r="L263" s="2"/>
      <c r="M263" s="2"/>
      <c r="N263" s="2"/>
      <c r="O263" s="100"/>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100"/>
      <c r="J264" s="2"/>
      <c r="K264" s="2"/>
      <c r="L264" s="2"/>
      <c r="M264" s="2"/>
      <c r="N264" s="2"/>
      <c r="O264" s="100"/>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100"/>
      <c r="J265" s="2"/>
      <c r="K265" s="2"/>
      <c r="L265" s="2"/>
      <c r="M265" s="2"/>
      <c r="N265" s="2"/>
      <c r="O265" s="100"/>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100"/>
      <c r="J266" s="2"/>
      <c r="K266" s="2"/>
      <c r="L266" s="2"/>
      <c r="M266" s="2"/>
      <c r="N266" s="2"/>
      <c r="O266" s="100"/>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100"/>
      <c r="J267" s="2"/>
      <c r="K267" s="2"/>
      <c r="L267" s="2"/>
      <c r="M267" s="2"/>
      <c r="N267" s="2"/>
      <c r="O267" s="100"/>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100"/>
      <c r="J268" s="2"/>
      <c r="K268" s="2"/>
      <c r="L268" s="2"/>
      <c r="M268" s="2"/>
      <c r="N268" s="2"/>
      <c r="O268" s="100"/>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100"/>
      <c r="J269" s="2"/>
      <c r="K269" s="2"/>
      <c r="L269" s="2"/>
      <c r="M269" s="2"/>
      <c r="N269" s="2"/>
      <c r="O269" s="100"/>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100"/>
      <c r="J270" s="2"/>
      <c r="K270" s="2"/>
      <c r="L270" s="2"/>
      <c r="M270" s="2"/>
      <c r="N270" s="2"/>
      <c r="O270" s="100"/>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100"/>
      <c r="J271" s="2"/>
      <c r="K271" s="2"/>
      <c r="L271" s="2"/>
      <c r="M271" s="2"/>
      <c r="N271" s="2"/>
      <c r="O271" s="100"/>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100"/>
      <c r="J272" s="2"/>
      <c r="K272" s="2"/>
      <c r="L272" s="2"/>
      <c r="M272" s="2"/>
      <c r="N272" s="2"/>
      <c r="O272" s="100"/>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100"/>
      <c r="J273" s="2"/>
      <c r="K273" s="2"/>
      <c r="L273" s="2"/>
      <c r="M273" s="2"/>
      <c r="N273" s="2"/>
      <c r="O273" s="100"/>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100"/>
      <c r="J274" s="2"/>
      <c r="K274" s="2"/>
      <c r="L274" s="2"/>
      <c r="M274" s="2"/>
      <c r="N274" s="2"/>
      <c r="O274" s="100"/>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100"/>
      <c r="J275" s="2"/>
      <c r="K275" s="2"/>
      <c r="L275" s="2"/>
      <c r="M275" s="2"/>
      <c r="N275" s="2"/>
      <c r="O275" s="100"/>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100"/>
      <c r="J276" s="2"/>
      <c r="K276" s="2"/>
      <c r="L276" s="2"/>
      <c r="M276" s="2"/>
      <c r="N276" s="2"/>
      <c r="O276" s="100"/>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100"/>
      <c r="J277" s="2"/>
      <c r="K277" s="2"/>
      <c r="L277" s="2"/>
      <c r="M277" s="2"/>
      <c r="N277" s="2"/>
      <c r="O277" s="100"/>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100"/>
      <c r="J278" s="2"/>
      <c r="K278" s="2"/>
      <c r="L278" s="2"/>
      <c r="M278" s="2"/>
      <c r="N278" s="2"/>
      <c r="O278" s="100"/>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100"/>
      <c r="J279" s="2"/>
      <c r="K279" s="2"/>
      <c r="L279" s="2"/>
      <c r="M279" s="2"/>
      <c r="N279" s="2"/>
      <c r="O279" s="100"/>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100"/>
      <c r="J280" s="2"/>
      <c r="K280" s="2"/>
      <c r="L280" s="2"/>
      <c r="M280" s="2"/>
      <c r="N280" s="2"/>
      <c r="O280" s="100"/>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100"/>
      <c r="J281" s="2"/>
      <c r="K281" s="2"/>
      <c r="L281" s="2"/>
      <c r="M281" s="2"/>
      <c r="N281" s="2"/>
      <c r="O281" s="100"/>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100"/>
      <c r="J282" s="2"/>
      <c r="K282" s="2"/>
      <c r="L282" s="2"/>
      <c r="M282" s="2"/>
      <c r="N282" s="2"/>
      <c r="O282" s="100"/>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100"/>
      <c r="J283" s="2"/>
      <c r="K283" s="2"/>
      <c r="L283" s="2"/>
      <c r="M283" s="2"/>
      <c r="N283" s="2"/>
      <c r="O283" s="100"/>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100"/>
      <c r="J284" s="2"/>
      <c r="K284" s="2"/>
      <c r="L284" s="2"/>
      <c r="M284" s="2"/>
      <c r="N284" s="2"/>
      <c r="O284" s="100"/>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100"/>
      <c r="J285" s="2"/>
      <c r="K285" s="2"/>
      <c r="L285" s="2"/>
      <c r="M285" s="2"/>
      <c r="N285" s="2"/>
      <c r="O285" s="100"/>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100"/>
      <c r="J286" s="2"/>
      <c r="K286" s="2"/>
      <c r="L286" s="2"/>
      <c r="M286" s="2"/>
      <c r="N286" s="2"/>
      <c r="O286" s="100"/>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100"/>
      <c r="J287" s="2"/>
      <c r="K287" s="2"/>
      <c r="L287" s="2"/>
      <c r="M287" s="2"/>
      <c r="N287" s="2"/>
      <c r="O287" s="100"/>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100"/>
      <c r="J288" s="2"/>
      <c r="K288" s="2"/>
      <c r="L288" s="2"/>
      <c r="M288" s="2"/>
      <c r="N288" s="2"/>
      <c r="O288" s="100"/>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100"/>
      <c r="J289" s="2"/>
      <c r="K289" s="2"/>
      <c r="L289" s="2"/>
      <c r="M289" s="2"/>
      <c r="N289" s="2"/>
      <c r="O289" s="100"/>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100"/>
      <c r="J290" s="2"/>
      <c r="K290" s="2"/>
      <c r="L290" s="2"/>
      <c r="M290" s="2"/>
      <c r="N290" s="2"/>
      <c r="O290" s="100"/>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100"/>
      <c r="J291" s="2"/>
      <c r="K291" s="2"/>
      <c r="L291" s="2"/>
      <c r="M291" s="2"/>
      <c r="N291" s="2"/>
      <c r="O291" s="100"/>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100"/>
      <c r="J292" s="2"/>
      <c r="K292" s="2"/>
      <c r="L292" s="2"/>
      <c r="M292" s="2"/>
      <c r="N292" s="2"/>
      <c r="O292" s="100"/>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100"/>
      <c r="J293" s="2"/>
      <c r="K293" s="2"/>
      <c r="L293" s="2"/>
      <c r="M293" s="2"/>
      <c r="N293" s="2"/>
      <c r="O293" s="100"/>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100"/>
      <c r="J294" s="2"/>
      <c r="K294" s="2"/>
      <c r="L294" s="2"/>
      <c r="M294" s="2"/>
      <c r="N294" s="2"/>
      <c r="O294" s="100"/>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100"/>
      <c r="J295" s="2"/>
      <c r="K295" s="2"/>
      <c r="L295" s="2"/>
      <c r="M295" s="2"/>
      <c r="N295" s="2"/>
      <c r="O295" s="100"/>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100"/>
      <c r="J296" s="2"/>
      <c r="K296" s="2"/>
      <c r="L296" s="2"/>
      <c r="M296" s="2"/>
      <c r="N296" s="2"/>
      <c r="O296" s="100"/>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100"/>
      <c r="J297" s="2"/>
      <c r="K297" s="2"/>
      <c r="L297" s="2"/>
      <c r="M297" s="2"/>
      <c r="N297" s="2"/>
      <c r="O297" s="100"/>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100"/>
      <c r="J298" s="2"/>
      <c r="K298" s="2"/>
      <c r="L298" s="2"/>
      <c r="M298" s="2"/>
      <c r="N298" s="2"/>
      <c r="O298" s="100"/>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100"/>
      <c r="J299" s="2"/>
      <c r="K299" s="2"/>
      <c r="L299" s="2"/>
      <c r="M299" s="2"/>
      <c r="N299" s="2"/>
      <c r="O299" s="100"/>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100"/>
      <c r="J300" s="2"/>
      <c r="K300" s="2"/>
      <c r="L300" s="2"/>
      <c r="M300" s="2"/>
      <c r="N300" s="2"/>
      <c r="O300" s="100"/>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100"/>
      <c r="J301" s="2"/>
      <c r="K301" s="2"/>
      <c r="L301" s="2"/>
      <c r="M301" s="2"/>
      <c r="N301" s="2"/>
      <c r="O301" s="100"/>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100"/>
      <c r="J302" s="2"/>
      <c r="K302" s="2"/>
      <c r="L302" s="2"/>
      <c r="M302" s="2"/>
      <c r="N302" s="2"/>
      <c r="O302" s="100"/>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100"/>
      <c r="J303" s="2"/>
      <c r="K303" s="2"/>
      <c r="L303" s="2"/>
      <c r="M303" s="2"/>
      <c r="N303" s="2"/>
      <c r="O303" s="100"/>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100"/>
      <c r="J304" s="2"/>
      <c r="K304" s="2"/>
      <c r="L304" s="2"/>
      <c r="M304" s="2"/>
      <c r="N304" s="2"/>
      <c r="O304" s="100"/>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100"/>
      <c r="J305" s="2"/>
      <c r="K305" s="2"/>
      <c r="L305" s="2"/>
      <c r="M305" s="2"/>
      <c r="N305" s="2"/>
      <c r="O305" s="100"/>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100"/>
      <c r="J306" s="2"/>
      <c r="K306" s="2"/>
      <c r="L306" s="2"/>
      <c r="M306" s="2"/>
      <c r="N306" s="2"/>
      <c r="O306" s="100"/>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100"/>
      <c r="J307" s="2"/>
      <c r="K307" s="2"/>
      <c r="L307" s="2"/>
      <c r="M307" s="2"/>
      <c r="N307" s="2"/>
      <c r="O307" s="100"/>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100"/>
      <c r="J308" s="2"/>
      <c r="K308" s="2"/>
      <c r="L308" s="2"/>
      <c r="M308" s="2"/>
      <c r="N308" s="2"/>
      <c r="O308" s="100"/>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100"/>
      <c r="J309" s="2"/>
      <c r="K309" s="2"/>
      <c r="L309" s="2"/>
      <c r="M309" s="2"/>
      <c r="N309" s="2"/>
      <c r="O309" s="100"/>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100"/>
      <c r="J310" s="2"/>
      <c r="K310" s="2"/>
      <c r="L310" s="2"/>
      <c r="M310" s="2"/>
      <c r="N310" s="2"/>
      <c r="O310" s="100"/>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100"/>
      <c r="J311" s="2"/>
      <c r="K311" s="2"/>
      <c r="L311" s="2"/>
      <c r="M311" s="2"/>
      <c r="N311" s="2"/>
      <c r="O311" s="100"/>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100"/>
      <c r="J312" s="2"/>
      <c r="K312" s="2"/>
      <c r="L312" s="2"/>
      <c r="M312" s="2"/>
      <c r="N312" s="2"/>
      <c r="O312" s="100"/>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100"/>
      <c r="J313" s="2"/>
      <c r="K313" s="2"/>
      <c r="L313" s="2"/>
      <c r="M313" s="2"/>
      <c r="N313" s="2"/>
      <c r="O313" s="100"/>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100"/>
      <c r="J314" s="2"/>
      <c r="K314" s="2"/>
      <c r="L314" s="2"/>
      <c r="M314" s="2"/>
      <c r="N314" s="2"/>
      <c r="O314" s="100"/>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100"/>
      <c r="J315" s="2"/>
      <c r="K315" s="2"/>
      <c r="L315" s="2"/>
      <c r="M315" s="2"/>
      <c r="N315" s="2"/>
      <c r="O315" s="100"/>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100"/>
      <c r="J316" s="2"/>
      <c r="K316" s="2"/>
      <c r="L316" s="2"/>
      <c r="M316" s="2"/>
      <c r="N316" s="2"/>
      <c r="O316" s="100"/>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100"/>
      <c r="J317" s="2"/>
      <c r="K317" s="2"/>
      <c r="L317" s="2"/>
      <c r="M317" s="2"/>
      <c r="N317" s="2"/>
      <c r="O317" s="100"/>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100"/>
      <c r="J318" s="2"/>
      <c r="K318" s="2"/>
      <c r="L318" s="2"/>
      <c r="M318" s="2"/>
      <c r="N318" s="2"/>
      <c r="O318" s="100"/>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100"/>
      <c r="J319" s="2"/>
      <c r="K319" s="2"/>
      <c r="L319" s="2"/>
      <c r="M319" s="2"/>
      <c r="N319" s="2"/>
      <c r="O319" s="100"/>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100"/>
      <c r="J320" s="2"/>
      <c r="K320" s="2"/>
      <c r="L320" s="2"/>
      <c r="M320" s="2"/>
      <c r="N320" s="2"/>
      <c r="O320" s="100"/>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100"/>
      <c r="J321" s="2"/>
      <c r="K321" s="2"/>
      <c r="L321" s="2"/>
      <c r="M321" s="2"/>
      <c r="N321" s="2"/>
      <c r="O321" s="100"/>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100"/>
      <c r="J322" s="2"/>
      <c r="K322" s="2"/>
      <c r="L322" s="2"/>
      <c r="M322" s="2"/>
      <c r="N322" s="2"/>
      <c r="O322" s="100"/>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100"/>
      <c r="J323" s="2"/>
      <c r="K323" s="2"/>
      <c r="L323" s="2"/>
      <c r="M323" s="2"/>
      <c r="N323" s="2"/>
      <c r="O323" s="100"/>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100"/>
      <c r="J324" s="2"/>
      <c r="K324" s="2"/>
      <c r="L324" s="2"/>
      <c r="M324" s="2"/>
      <c r="N324" s="2"/>
      <c r="O324" s="100"/>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100"/>
      <c r="J325" s="2"/>
      <c r="K325" s="2"/>
      <c r="L325" s="2"/>
      <c r="M325" s="2"/>
      <c r="N325" s="2"/>
      <c r="O325" s="100"/>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100"/>
      <c r="J326" s="2"/>
      <c r="K326" s="2"/>
      <c r="L326" s="2"/>
      <c r="M326" s="2"/>
      <c r="N326" s="2"/>
      <c r="O326" s="100"/>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100"/>
      <c r="J327" s="2"/>
      <c r="K327" s="2"/>
      <c r="L327" s="2"/>
      <c r="M327" s="2"/>
      <c r="N327" s="2"/>
      <c r="O327" s="100"/>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100"/>
      <c r="J328" s="2"/>
      <c r="K328" s="2"/>
      <c r="L328" s="2"/>
      <c r="M328" s="2"/>
      <c r="N328" s="2"/>
      <c r="O328" s="100"/>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100"/>
      <c r="J329" s="2"/>
      <c r="K329" s="2"/>
      <c r="L329" s="2"/>
      <c r="M329" s="2"/>
      <c r="N329" s="2"/>
      <c r="O329" s="100"/>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100"/>
      <c r="J330" s="2"/>
      <c r="K330" s="2"/>
      <c r="L330" s="2"/>
      <c r="M330" s="2"/>
      <c r="N330" s="2"/>
      <c r="O330" s="100"/>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100"/>
      <c r="J331" s="2"/>
      <c r="K331" s="2"/>
      <c r="L331" s="2"/>
      <c r="M331" s="2"/>
      <c r="N331" s="2"/>
      <c r="O331" s="100"/>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100"/>
      <c r="J332" s="2"/>
      <c r="K332" s="2"/>
      <c r="L332" s="2"/>
      <c r="M332" s="2"/>
      <c r="N332" s="2"/>
      <c r="O332" s="100"/>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100"/>
      <c r="J333" s="2"/>
      <c r="K333" s="2"/>
      <c r="L333" s="2"/>
      <c r="M333" s="2"/>
      <c r="N333" s="2"/>
      <c r="O333" s="100"/>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100"/>
      <c r="J334" s="2"/>
      <c r="K334" s="2"/>
      <c r="L334" s="2"/>
      <c r="M334" s="2"/>
      <c r="N334" s="2"/>
      <c r="O334" s="100"/>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100"/>
      <c r="J335" s="2"/>
      <c r="K335" s="2"/>
      <c r="L335" s="2"/>
      <c r="M335" s="2"/>
      <c r="N335" s="2"/>
      <c r="O335" s="100"/>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100"/>
      <c r="J336" s="2"/>
      <c r="K336" s="2"/>
      <c r="L336" s="2"/>
      <c r="M336" s="2"/>
      <c r="N336" s="2"/>
      <c r="O336" s="100"/>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100"/>
      <c r="J337" s="2"/>
      <c r="K337" s="2"/>
      <c r="L337" s="2"/>
      <c r="M337" s="2"/>
      <c r="N337" s="2"/>
      <c r="O337" s="100"/>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100"/>
      <c r="J338" s="2"/>
      <c r="K338" s="2"/>
      <c r="L338" s="2"/>
      <c r="M338" s="2"/>
      <c r="N338" s="2"/>
      <c r="O338" s="100"/>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100"/>
      <c r="J339" s="2"/>
      <c r="K339" s="2"/>
      <c r="L339" s="2"/>
      <c r="M339" s="2"/>
      <c r="N339" s="2"/>
      <c r="O339" s="100"/>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100"/>
      <c r="J340" s="2"/>
      <c r="K340" s="2"/>
      <c r="L340" s="2"/>
      <c r="M340" s="2"/>
      <c r="N340" s="2"/>
      <c r="O340" s="100"/>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100"/>
      <c r="J341" s="2"/>
      <c r="K341" s="2"/>
      <c r="L341" s="2"/>
      <c r="M341" s="2"/>
      <c r="N341" s="2"/>
      <c r="O341" s="100"/>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100"/>
      <c r="J342" s="2"/>
      <c r="K342" s="2"/>
      <c r="L342" s="2"/>
      <c r="M342" s="2"/>
      <c r="N342" s="2"/>
      <c r="O342" s="100"/>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100"/>
      <c r="J343" s="2"/>
      <c r="K343" s="2"/>
      <c r="L343" s="2"/>
      <c r="M343" s="2"/>
      <c r="N343" s="2"/>
      <c r="O343" s="100"/>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100"/>
      <c r="J344" s="2"/>
      <c r="K344" s="2"/>
      <c r="L344" s="2"/>
      <c r="M344" s="2"/>
      <c r="N344" s="2"/>
      <c r="O344" s="100"/>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100"/>
      <c r="J345" s="2"/>
      <c r="K345" s="2"/>
      <c r="L345" s="2"/>
      <c r="M345" s="2"/>
      <c r="N345" s="2"/>
      <c r="O345" s="100"/>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100"/>
      <c r="J346" s="2"/>
      <c r="K346" s="2"/>
      <c r="L346" s="2"/>
      <c r="M346" s="2"/>
      <c r="N346" s="2"/>
      <c r="O346" s="100"/>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100"/>
      <c r="J347" s="2"/>
      <c r="K347" s="2"/>
      <c r="L347" s="2"/>
      <c r="M347" s="2"/>
      <c r="N347" s="2"/>
      <c r="O347" s="100"/>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100"/>
      <c r="J348" s="2"/>
      <c r="K348" s="2"/>
      <c r="L348" s="2"/>
      <c r="M348" s="2"/>
      <c r="N348" s="2"/>
      <c r="O348" s="100"/>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100"/>
      <c r="J349" s="2"/>
      <c r="K349" s="2"/>
      <c r="L349" s="2"/>
      <c r="M349" s="2"/>
      <c r="N349" s="2"/>
      <c r="O349" s="100"/>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100"/>
      <c r="J350" s="2"/>
      <c r="K350" s="2"/>
      <c r="L350" s="2"/>
      <c r="M350" s="2"/>
      <c r="N350" s="2"/>
      <c r="O350" s="100"/>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100"/>
      <c r="J351" s="2"/>
      <c r="K351" s="2"/>
      <c r="L351" s="2"/>
      <c r="M351" s="2"/>
      <c r="N351" s="2"/>
      <c r="O351" s="100"/>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100"/>
      <c r="J352" s="2"/>
      <c r="K352" s="2"/>
      <c r="L352" s="2"/>
      <c r="M352" s="2"/>
      <c r="N352" s="2"/>
      <c r="O352" s="100"/>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100"/>
      <c r="J353" s="2"/>
      <c r="K353" s="2"/>
      <c r="L353" s="2"/>
      <c r="M353" s="2"/>
      <c r="N353" s="2"/>
      <c r="O353" s="100"/>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100"/>
      <c r="J354" s="2"/>
      <c r="K354" s="2"/>
      <c r="L354" s="2"/>
      <c r="M354" s="2"/>
      <c r="N354" s="2"/>
      <c r="O354" s="100"/>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100"/>
      <c r="J355" s="2"/>
      <c r="K355" s="2"/>
      <c r="L355" s="2"/>
      <c r="M355" s="2"/>
      <c r="N355" s="2"/>
      <c r="O355" s="100"/>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100"/>
      <c r="J356" s="2"/>
      <c r="K356" s="2"/>
      <c r="L356" s="2"/>
      <c r="M356" s="2"/>
      <c r="N356" s="2"/>
      <c r="O356" s="100"/>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100"/>
      <c r="J357" s="2"/>
      <c r="K357" s="2"/>
      <c r="L357" s="2"/>
      <c r="M357" s="2"/>
      <c r="N357" s="2"/>
      <c r="O357" s="100"/>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100"/>
      <c r="J358" s="2"/>
      <c r="K358" s="2"/>
      <c r="L358" s="2"/>
      <c r="M358" s="2"/>
      <c r="N358" s="2"/>
      <c r="O358" s="100"/>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100"/>
      <c r="J359" s="2"/>
      <c r="K359" s="2"/>
      <c r="L359" s="2"/>
      <c r="M359" s="2"/>
      <c r="N359" s="2"/>
      <c r="O359" s="100"/>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100"/>
      <c r="J360" s="2"/>
      <c r="K360" s="2"/>
      <c r="L360" s="2"/>
      <c r="M360" s="2"/>
      <c r="N360" s="2"/>
      <c r="O360" s="100"/>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100"/>
      <c r="J361" s="2"/>
      <c r="K361" s="2"/>
      <c r="L361" s="2"/>
      <c r="M361" s="2"/>
      <c r="N361" s="2"/>
      <c r="O361" s="100"/>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100"/>
      <c r="J362" s="2"/>
      <c r="K362" s="2"/>
      <c r="L362" s="2"/>
      <c r="M362" s="2"/>
      <c r="N362" s="2"/>
      <c r="O362" s="100"/>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100"/>
      <c r="J363" s="2"/>
      <c r="K363" s="2"/>
      <c r="L363" s="2"/>
      <c r="M363" s="2"/>
      <c r="N363" s="2"/>
      <c r="O363" s="100"/>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100"/>
      <c r="J364" s="2"/>
      <c r="K364" s="2"/>
      <c r="L364" s="2"/>
      <c r="M364" s="2"/>
      <c r="N364" s="2"/>
      <c r="O364" s="100"/>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100"/>
      <c r="J365" s="2"/>
      <c r="K365" s="2"/>
      <c r="L365" s="2"/>
      <c r="M365" s="2"/>
      <c r="N365" s="2"/>
      <c r="O365" s="100"/>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100"/>
      <c r="J366" s="2"/>
      <c r="K366" s="2"/>
      <c r="L366" s="2"/>
      <c r="M366" s="2"/>
      <c r="N366" s="2"/>
      <c r="O366" s="100"/>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100"/>
      <c r="J367" s="2"/>
      <c r="K367" s="2"/>
      <c r="L367" s="2"/>
      <c r="M367" s="2"/>
      <c r="N367" s="2"/>
      <c r="O367" s="100"/>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100"/>
      <c r="J368" s="2"/>
      <c r="K368" s="2"/>
      <c r="L368" s="2"/>
      <c r="M368" s="2"/>
      <c r="N368" s="2"/>
      <c r="O368" s="100"/>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100"/>
      <c r="J369" s="2"/>
      <c r="K369" s="2"/>
      <c r="L369" s="2"/>
      <c r="M369" s="2"/>
      <c r="N369" s="2"/>
      <c r="O369" s="100"/>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100"/>
      <c r="J370" s="2"/>
      <c r="K370" s="2"/>
      <c r="L370" s="2"/>
      <c r="M370" s="2"/>
      <c r="N370" s="2"/>
      <c r="O370" s="100"/>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100"/>
      <c r="J371" s="2"/>
      <c r="K371" s="2"/>
      <c r="L371" s="2"/>
      <c r="M371" s="2"/>
      <c r="N371" s="2"/>
      <c r="O371" s="100"/>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100"/>
      <c r="J372" s="2"/>
      <c r="K372" s="2"/>
      <c r="L372" s="2"/>
      <c r="M372" s="2"/>
      <c r="N372" s="2"/>
      <c r="O372" s="100"/>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100"/>
      <c r="J373" s="2"/>
      <c r="K373" s="2"/>
      <c r="L373" s="2"/>
      <c r="M373" s="2"/>
      <c r="N373" s="2"/>
      <c r="O373" s="100"/>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100"/>
      <c r="J374" s="2"/>
      <c r="K374" s="2"/>
      <c r="L374" s="2"/>
      <c r="M374" s="2"/>
      <c r="N374" s="2"/>
      <c r="O374" s="100"/>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100"/>
      <c r="J375" s="2"/>
      <c r="K375" s="2"/>
      <c r="L375" s="2"/>
      <c r="M375" s="2"/>
      <c r="N375" s="2"/>
      <c r="O375" s="100"/>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100"/>
      <c r="J376" s="2"/>
      <c r="K376" s="2"/>
      <c r="L376" s="2"/>
      <c r="M376" s="2"/>
      <c r="N376" s="2"/>
      <c r="O376" s="100"/>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100"/>
      <c r="J377" s="2"/>
      <c r="K377" s="2"/>
      <c r="L377" s="2"/>
      <c r="M377" s="2"/>
      <c r="N377" s="2"/>
      <c r="O377" s="100"/>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100"/>
      <c r="J378" s="2"/>
      <c r="K378" s="2"/>
      <c r="L378" s="2"/>
      <c r="M378" s="2"/>
      <c r="N378" s="2"/>
      <c r="O378" s="100"/>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100"/>
      <c r="J379" s="2"/>
      <c r="K379" s="2"/>
      <c r="L379" s="2"/>
      <c r="M379" s="2"/>
      <c r="N379" s="2"/>
      <c r="O379" s="100"/>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100"/>
      <c r="J380" s="2"/>
      <c r="K380" s="2"/>
      <c r="L380" s="2"/>
      <c r="M380" s="2"/>
      <c r="N380" s="2"/>
      <c r="O380" s="100"/>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100"/>
      <c r="J381" s="2"/>
      <c r="K381" s="2"/>
      <c r="L381" s="2"/>
      <c r="M381" s="2"/>
      <c r="N381" s="2"/>
      <c r="O381" s="100"/>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100"/>
      <c r="J382" s="2"/>
      <c r="K382" s="2"/>
      <c r="L382" s="2"/>
      <c r="M382" s="2"/>
      <c r="N382" s="2"/>
      <c r="O382" s="100"/>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100"/>
      <c r="J383" s="2"/>
      <c r="K383" s="2"/>
      <c r="L383" s="2"/>
      <c r="M383" s="2"/>
      <c r="N383" s="2"/>
      <c r="O383" s="100"/>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100"/>
      <c r="J384" s="2"/>
      <c r="K384" s="2"/>
      <c r="L384" s="2"/>
      <c r="M384" s="2"/>
      <c r="N384" s="2"/>
      <c r="O384" s="100"/>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100"/>
      <c r="J385" s="2"/>
      <c r="K385" s="2"/>
      <c r="L385" s="2"/>
      <c r="M385" s="2"/>
      <c r="N385" s="2"/>
      <c r="O385" s="100"/>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100"/>
      <c r="J386" s="2"/>
      <c r="K386" s="2"/>
      <c r="L386" s="2"/>
      <c r="M386" s="2"/>
      <c r="N386" s="2"/>
      <c r="O386" s="100"/>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100"/>
      <c r="J387" s="2"/>
      <c r="K387" s="2"/>
      <c r="L387" s="2"/>
      <c r="M387" s="2"/>
      <c r="N387" s="2"/>
      <c r="O387" s="100"/>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100"/>
      <c r="J388" s="2"/>
      <c r="K388" s="2"/>
      <c r="L388" s="2"/>
      <c r="M388" s="2"/>
      <c r="N388" s="2"/>
      <c r="O388" s="100"/>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100"/>
      <c r="J389" s="2"/>
      <c r="K389" s="2"/>
      <c r="L389" s="2"/>
      <c r="M389" s="2"/>
      <c r="N389" s="2"/>
      <c r="O389" s="100"/>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100"/>
      <c r="J390" s="2"/>
      <c r="K390" s="2"/>
      <c r="L390" s="2"/>
      <c r="M390" s="2"/>
      <c r="N390" s="2"/>
      <c r="O390" s="100"/>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100"/>
      <c r="J391" s="2"/>
      <c r="K391" s="2"/>
      <c r="L391" s="2"/>
      <c r="M391" s="2"/>
      <c r="N391" s="2"/>
      <c r="O391" s="100"/>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100"/>
      <c r="J392" s="2"/>
      <c r="K392" s="2"/>
      <c r="L392" s="2"/>
      <c r="M392" s="2"/>
      <c r="N392" s="2"/>
      <c r="O392" s="100"/>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100"/>
      <c r="J393" s="2"/>
      <c r="K393" s="2"/>
      <c r="L393" s="2"/>
      <c r="M393" s="2"/>
      <c r="N393" s="2"/>
      <c r="O393" s="100"/>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100"/>
      <c r="J394" s="2"/>
      <c r="K394" s="2"/>
      <c r="L394" s="2"/>
      <c r="M394" s="2"/>
      <c r="N394" s="2"/>
      <c r="O394" s="100"/>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100"/>
      <c r="J395" s="2"/>
      <c r="K395" s="2"/>
      <c r="L395" s="2"/>
      <c r="M395" s="2"/>
      <c r="N395" s="2"/>
      <c r="O395" s="100"/>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100"/>
      <c r="J396" s="2"/>
      <c r="K396" s="2"/>
      <c r="L396" s="2"/>
      <c r="M396" s="2"/>
      <c r="N396" s="2"/>
      <c r="O396" s="100"/>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100"/>
      <c r="J397" s="2"/>
      <c r="K397" s="2"/>
      <c r="L397" s="2"/>
      <c r="M397" s="2"/>
      <c r="N397" s="2"/>
      <c r="O397" s="100"/>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100"/>
      <c r="J398" s="2"/>
      <c r="K398" s="2"/>
      <c r="L398" s="2"/>
      <c r="M398" s="2"/>
      <c r="N398" s="2"/>
      <c r="O398" s="100"/>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100"/>
      <c r="J399" s="2"/>
      <c r="K399" s="2"/>
      <c r="L399" s="2"/>
      <c r="M399" s="2"/>
      <c r="N399" s="2"/>
      <c r="O399" s="100"/>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100"/>
      <c r="J400" s="2"/>
      <c r="K400" s="2"/>
      <c r="L400" s="2"/>
      <c r="M400" s="2"/>
      <c r="N400" s="2"/>
      <c r="O400" s="100"/>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100"/>
      <c r="J401" s="2"/>
      <c r="K401" s="2"/>
      <c r="L401" s="2"/>
      <c r="M401" s="2"/>
      <c r="N401" s="2"/>
      <c r="O401" s="100"/>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100"/>
      <c r="J402" s="2"/>
      <c r="K402" s="2"/>
      <c r="L402" s="2"/>
      <c r="M402" s="2"/>
      <c r="N402" s="2"/>
      <c r="O402" s="100"/>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100"/>
      <c r="J403" s="2"/>
      <c r="K403" s="2"/>
      <c r="L403" s="2"/>
      <c r="M403" s="2"/>
      <c r="N403" s="2"/>
      <c r="O403" s="100"/>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100"/>
      <c r="J404" s="2"/>
      <c r="K404" s="2"/>
      <c r="L404" s="2"/>
      <c r="M404" s="2"/>
      <c r="N404" s="2"/>
      <c r="O404" s="100"/>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100"/>
      <c r="J405" s="2"/>
      <c r="K405" s="2"/>
      <c r="L405" s="2"/>
      <c r="M405" s="2"/>
      <c r="N405" s="2"/>
      <c r="O405" s="100"/>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100"/>
      <c r="J406" s="2"/>
      <c r="K406" s="2"/>
      <c r="L406" s="2"/>
      <c r="M406" s="2"/>
      <c r="N406" s="2"/>
      <c r="O406" s="100"/>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100"/>
      <c r="J407" s="2"/>
      <c r="K407" s="2"/>
      <c r="L407" s="2"/>
      <c r="M407" s="2"/>
      <c r="N407" s="2"/>
      <c r="O407" s="100"/>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100"/>
      <c r="J408" s="2"/>
      <c r="K408" s="2"/>
      <c r="L408" s="2"/>
      <c r="M408" s="2"/>
      <c r="N408" s="2"/>
      <c r="O408" s="100"/>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100"/>
      <c r="J409" s="2"/>
      <c r="K409" s="2"/>
      <c r="L409" s="2"/>
      <c r="M409" s="2"/>
      <c r="N409" s="2"/>
      <c r="O409" s="100"/>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100"/>
      <c r="J410" s="2"/>
      <c r="K410" s="2"/>
      <c r="L410" s="2"/>
      <c r="M410" s="2"/>
      <c r="N410" s="2"/>
      <c r="O410" s="100"/>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100"/>
      <c r="J411" s="2"/>
      <c r="K411" s="2"/>
      <c r="L411" s="2"/>
      <c r="M411" s="2"/>
      <c r="N411" s="2"/>
      <c r="O411" s="100"/>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100"/>
      <c r="J412" s="2"/>
      <c r="K412" s="2"/>
      <c r="L412" s="2"/>
      <c r="M412" s="2"/>
      <c r="N412" s="2"/>
      <c r="O412" s="100"/>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100"/>
      <c r="J413" s="2"/>
      <c r="K413" s="2"/>
      <c r="L413" s="2"/>
      <c r="M413" s="2"/>
      <c r="N413" s="2"/>
      <c r="O413" s="100"/>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100"/>
      <c r="J414" s="2"/>
      <c r="K414" s="2"/>
      <c r="L414" s="2"/>
      <c r="M414" s="2"/>
      <c r="N414" s="2"/>
      <c r="O414" s="100"/>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100"/>
      <c r="J415" s="2"/>
      <c r="K415" s="2"/>
      <c r="L415" s="2"/>
      <c r="M415" s="2"/>
      <c r="N415" s="2"/>
      <c r="O415" s="100"/>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100"/>
      <c r="J416" s="2"/>
      <c r="K416" s="2"/>
      <c r="L416" s="2"/>
      <c r="M416" s="2"/>
      <c r="N416" s="2"/>
      <c r="O416" s="100"/>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100"/>
      <c r="J417" s="2"/>
      <c r="K417" s="2"/>
      <c r="L417" s="2"/>
      <c r="M417" s="2"/>
      <c r="N417" s="2"/>
      <c r="O417" s="100"/>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100"/>
      <c r="J418" s="2"/>
      <c r="K418" s="2"/>
      <c r="L418" s="2"/>
      <c r="M418" s="2"/>
      <c r="N418" s="2"/>
      <c r="O418" s="100"/>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100"/>
      <c r="J419" s="2"/>
      <c r="K419" s="2"/>
      <c r="L419" s="2"/>
      <c r="M419" s="2"/>
      <c r="N419" s="2"/>
      <c r="O419" s="100"/>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100"/>
      <c r="J420" s="2"/>
      <c r="K420" s="2"/>
      <c r="L420" s="2"/>
      <c r="M420" s="2"/>
      <c r="N420" s="2"/>
      <c r="O420" s="100"/>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100"/>
      <c r="J421" s="2"/>
      <c r="K421" s="2"/>
      <c r="L421" s="2"/>
      <c r="M421" s="2"/>
      <c r="N421" s="2"/>
      <c r="O421" s="100"/>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100"/>
      <c r="J422" s="2"/>
      <c r="K422" s="2"/>
      <c r="L422" s="2"/>
      <c r="M422" s="2"/>
      <c r="N422" s="2"/>
      <c r="O422" s="100"/>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100"/>
      <c r="J423" s="2"/>
      <c r="K423" s="2"/>
      <c r="L423" s="2"/>
      <c r="M423" s="2"/>
      <c r="N423" s="2"/>
      <c r="O423" s="100"/>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100"/>
      <c r="J424" s="2"/>
      <c r="K424" s="2"/>
      <c r="L424" s="2"/>
      <c r="M424" s="2"/>
      <c r="N424" s="2"/>
      <c r="O424" s="100"/>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100"/>
      <c r="J425" s="2"/>
      <c r="K425" s="2"/>
      <c r="L425" s="2"/>
      <c r="M425" s="2"/>
      <c r="N425" s="2"/>
      <c r="O425" s="100"/>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100"/>
      <c r="J426" s="2"/>
      <c r="K426" s="2"/>
      <c r="L426" s="2"/>
      <c r="M426" s="2"/>
      <c r="N426" s="2"/>
      <c r="O426" s="100"/>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100"/>
      <c r="J427" s="2"/>
      <c r="K427" s="2"/>
      <c r="L427" s="2"/>
      <c r="M427" s="2"/>
      <c r="N427" s="2"/>
      <c r="O427" s="100"/>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100"/>
      <c r="J428" s="2"/>
      <c r="K428" s="2"/>
      <c r="L428" s="2"/>
      <c r="M428" s="2"/>
      <c r="N428" s="2"/>
      <c r="O428" s="100"/>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100"/>
      <c r="J429" s="2"/>
      <c r="K429" s="2"/>
      <c r="L429" s="2"/>
      <c r="M429" s="2"/>
      <c r="N429" s="2"/>
      <c r="O429" s="100"/>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100"/>
      <c r="J430" s="2"/>
      <c r="K430" s="2"/>
      <c r="L430" s="2"/>
      <c r="M430" s="2"/>
      <c r="N430" s="2"/>
      <c r="O430" s="100"/>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100"/>
      <c r="J431" s="2"/>
      <c r="K431" s="2"/>
      <c r="L431" s="2"/>
      <c r="M431" s="2"/>
      <c r="N431" s="2"/>
      <c r="O431" s="100"/>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100"/>
      <c r="J432" s="2"/>
      <c r="K432" s="2"/>
      <c r="L432" s="2"/>
      <c r="M432" s="2"/>
      <c r="N432" s="2"/>
      <c r="O432" s="100"/>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100"/>
      <c r="J433" s="2"/>
      <c r="K433" s="2"/>
      <c r="L433" s="2"/>
      <c r="M433" s="2"/>
      <c r="N433" s="2"/>
      <c r="O433" s="100"/>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100"/>
      <c r="J434" s="2"/>
      <c r="K434" s="2"/>
      <c r="L434" s="2"/>
      <c r="M434" s="2"/>
      <c r="N434" s="2"/>
      <c r="O434" s="100"/>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100"/>
      <c r="J435" s="2"/>
      <c r="K435" s="2"/>
      <c r="L435" s="2"/>
      <c r="M435" s="2"/>
      <c r="N435" s="2"/>
      <c r="O435" s="100"/>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100"/>
      <c r="J436" s="2"/>
      <c r="K436" s="2"/>
      <c r="L436" s="2"/>
      <c r="M436" s="2"/>
      <c r="N436" s="2"/>
      <c r="O436" s="100"/>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100"/>
      <c r="J437" s="2"/>
      <c r="K437" s="2"/>
      <c r="L437" s="2"/>
      <c r="M437" s="2"/>
      <c r="N437" s="2"/>
      <c r="O437" s="100"/>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100"/>
      <c r="J438" s="2"/>
      <c r="K438" s="2"/>
      <c r="L438" s="2"/>
      <c r="M438" s="2"/>
      <c r="N438" s="2"/>
      <c r="O438" s="100"/>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100"/>
      <c r="J439" s="2"/>
      <c r="K439" s="2"/>
      <c r="L439" s="2"/>
      <c r="M439" s="2"/>
      <c r="N439" s="2"/>
      <c r="O439" s="100"/>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100"/>
      <c r="J440" s="2"/>
      <c r="K440" s="2"/>
      <c r="L440" s="2"/>
      <c r="M440" s="2"/>
      <c r="N440" s="2"/>
      <c r="O440" s="100"/>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100"/>
      <c r="J441" s="2"/>
      <c r="K441" s="2"/>
      <c r="L441" s="2"/>
      <c r="M441" s="2"/>
      <c r="N441" s="2"/>
      <c r="O441" s="100"/>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100"/>
      <c r="J442" s="2"/>
      <c r="K442" s="2"/>
      <c r="L442" s="2"/>
      <c r="M442" s="2"/>
      <c r="N442" s="2"/>
      <c r="O442" s="100"/>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100"/>
      <c r="J443" s="2"/>
      <c r="K443" s="2"/>
      <c r="L443" s="2"/>
      <c r="M443" s="2"/>
      <c r="N443" s="2"/>
      <c r="O443" s="100"/>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100"/>
      <c r="J444" s="2"/>
      <c r="K444" s="2"/>
      <c r="L444" s="2"/>
      <c r="M444" s="2"/>
      <c r="N444" s="2"/>
      <c r="O444" s="100"/>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100"/>
      <c r="J445" s="2"/>
      <c r="K445" s="2"/>
      <c r="L445" s="2"/>
      <c r="M445" s="2"/>
      <c r="N445" s="2"/>
      <c r="O445" s="100"/>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100"/>
      <c r="J446" s="2"/>
      <c r="K446" s="2"/>
      <c r="L446" s="2"/>
      <c r="M446" s="2"/>
      <c r="N446" s="2"/>
      <c r="O446" s="100"/>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100"/>
      <c r="J447" s="2"/>
      <c r="K447" s="2"/>
      <c r="L447" s="2"/>
      <c r="M447" s="2"/>
      <c r="N447" s="2"/>
      <c r="O447" s="100"/>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100"/>
      <c r="J448" s="2"/>
      <c r="K448" s="2"/>
      <c r="L448" s="2"/>
      <c r="M448" s="2"/>
      <c r="N448" s="2"/>
      <c r="O448" s="100"/>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100"/>
      <c r="J449" s="2"/>
      <c r="K449" s="2"/>
      <c r="L449" s="2"/>
      <c r="M449" s="2"/>
      <c r="N449" s="2"/>
      <c r="O449" s="100"/>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100"/>
      <c r="J450" s="2"/>
      <c r="K450" s="2"/>
      <c r="L450" s="2"/>
      <c r="M450" s="2"/>
      <c r="N450" s="2"/>
      <c r="O450" s="100"/>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100"/>
      <c r="J451" s="2"/>
      <c r="K451" s="2"/>
      <c r="L451" s="2"/>
      <c r="M451" s="2"/>
      <c r="N451" s="2"/>
      <c r="O451" s="100"/>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100"/>
      <c r="J452" s="2"/>
      <c r="K452" s="2"/>
      <c r="L452" s="2"/>
      <c r="M452" s="2"/>
      <c r="N452" s="2"/>
      <c r="O452" s="100"/>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100"/>
      <c r="J453" s="2"/>
      <c r="K453" s="2"/>
      <c r="L453" s="2"/>
      <c r="M453" s="2"/>
      <c r="N453" s="2"/>
      <c r="O453" s="100"/>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100"/>
      <c r="J454" s="2"/>
      <c r="K454" s="2"/>
      <c r="L454" s="2"/>
      <c r="M454" s="2"/>
      <c r="N454" s="2"/>
      <c r="O454" s="100"/>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100"/>
      <c r="J455" s="2"/>
      <c r="K455" s="2"/>
      <c r="L455" s="2"/>
      <c r="M455" s="2"/>
      <c r="N455" s="2"/>
      <c r="O455" s="100"/>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100"/>
      <c r="J456" s="2"/>
      <c r="K456" s="2"/>
      <c r="L456" s="2"/>
      <c r="M456" s="2"/>
      <c r="N456" s="2"/>
      <c r="O456" s="100"/>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100"/>
      <c r="J457" s="2"/>
      <c r="K457" s="2"/>
      <c r="L457" s="2"/>
      <c r="M457" s="2"/>
      <c r="N457" s="2"/>
      <c r="O457" s="100"/>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100"/>
      <c r="J458" s="2"/>
      <c r="K458" s="2"/>
      <c r="L458" s="2"/>
      <c r="M458" s="2"/>
      <c r="N458" s="2"/>
      <c r="O458" s="100"/>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100"/>
      <c r="J459" s="2"/>
      <c r="K459" s="2"/>
      <c r="L459" s="2"/>
      <c r="M459" s="2"/>
      <c r="N459" s="2"/>
      <c r="O459" s="100"/>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100"/>
      <c r="J460" s="2"/>
      <c r="K460" s="2"/>
      <c r="L460" s="2"/>
      <c r="M460" s="2"/>
      <c r="N460" s="2"/>
      <c r="O460" s="100"/>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100"/>
      <c r="J461" s="2"/>
      <c r="K461" s="2"/>
      <c r="L461" s="2"/>
      <c r="M461" s="2"/>
      <c r="N461" s="2"/>
      <c r="O461" s="100"/>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100"/>
      <c r="J462" s="2"/>
      <c r="K462" s="2"/>
      <c r="L462" s="2"/>
      <c r="M462" s="2"/>
      <c r="N462" s="2"/>
      <c r="O462" s="100"/>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100"/>
      <c r="J463" s="2"/>
      <c r="K463" s="2"/>
      <c r="L463" s="2"/>
      <c r="M463" s="2"/>
      <c r="N463" s="2"/>
      <c r="O463" s="100"/>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100"/>
      <c r="J464" s="2"/>
      <c r="K464" s="2"/>
      <c r="L464" s="2"/>
      <c r="M464" s="2"/>
      <c r="N464" s="2"/>
      <c r="O464" s="100"/>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100"/>
      <c r="J465" s="2"/>
      <c r="K465" s="2"/>
      <c r="L465" s="2"/>
      <c r="M465" s="2"/>
      <c r="N465" s="2"/>
      <c r="O465" s="100"/>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100"/>
      <c r="J466" s="2"/>
      <c r="K466" s="2"/>
      <c r="L466" s="2"/>
      <c r="M466" s="2"/>
      <c r="N466" s="2"/>
      <c r="O466" s="100"/>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100"/>
      <c r="J467" s="2"/>
      <c r="K467" s="2"/>
      <c r="L467" s="2"/>
      <c r="M467" s="2"/>
      <c r="N467" s="2"/>
      <c r="O467" s="100"/>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100"/>
      <c r="J468" s="2"/>
      <c r="K468" s="2"/>
      <c r="L468" s="2"/>
      <c r="M468" s="2"/>
      <c r="N468" s="2"/>
      <c r="O468" s="100"/>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100"/>
      <c r="J469" s="2"/>
      <c r="K469" s="2"/>
      <c r="L469" s="2"/>
      <c r="M469" s="2"/>
      <c r="N469" s="2"/>
      <c r="O469" s="100"/>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100"/>
      <c r="J470" s="2"/>
      <c r="K470" s="2"/>
      <c r="L470" s="2"/>
      <c r="M470" s="2"/>
      <c r="N470" s="2"/>
      <c r="O470" s="100"/>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100"/>
      <c r="J471" s="2"/>
      <c r="K471" s="2"/>
      <c r="L471" s="2"/>
      <c r="M471" s="2"/>
      <c r="N471" s="2"/>
      <c r="O471" s="100"/>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100"/>
      <c r="J472" s="2"/>
      <c r="K472" s="2"/>
      <c r="L472" s="2"/>
      <c r="M472" s="2"/>
      <c r="N472" s="2"/>
      <c r="O472" s="100"/>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100"/>
      <c r="J473" s="2"/>
      <c r="K473" s="2"/>
      <c r="L473" s="2"/>
      <c r="M473" s="2"/>
      <c r="N473" s="2"/>
      <c r="O473" s="100"/>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100"/>
      <c r="J474" s="2"/>
      <c r="K474" s="2"/>
      <c r="L474" s="2"/>
      <c r="M474" s="2"/>
      <c r="N474" s="2"/>
      <c r="O474" s="100"/>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100"/>
      <c r="J475" s="2"/>
      <c r="K475" s="2"/>
      <c r="L475" s="2"/>
      <c r="M475" s="2"/>
      <c r="N475" s="2"/>
      <c r="O475" s="100"/>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100"/>
      <c r="J476" s="2"/>
      <c r="K476" s="2"/>
      <c r="L476" s="2"/>
      <c r="M476" s="2"/>
      <c r="N476" s="2"/>
      <c r="O476" s="100"/>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100"/>
      <c r="J477" s="2"/>
      <c r="K477" s="2"/>
      <c r="L477" s="2"/>
      <c r="M477" s="2"/>
      <c r="N477" s="2"/>
      <c r="O477" s="100"/>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100"/>
      <c r="J478" s="2"/>
      <c r="K478" s="2"/>
      <c r="L478" s="2"/>
      <c r="M478" s="2"/>
      <c r="N478" s="2"/>
      <c r="O478" s="100"/>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100"/>
      <c r="J479" s="2"/>
      <c r="K479" s="2"/>
      <c r="L479" s="2"/>
      <c r="M479" s="2"/>
      <c r="N479" s="2"/>
      <c r="O479" s="100"/>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100"/>
      <c r="J480" s="2"/>
      <c r="K480" s="2"/>
      <c r="L480" s="2"/>
      <c r="M480" s="2"/>
      <c r="N480" s="2"/>
      <c r="O480" s="100"/>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100"/>
      <c r="J481" s="2"/>
      <c r="K481" s="2"/>
      <c r="L481" s="2"/>
      <c r="M481" s="2"/>
      <c r="N481" s="2"/>
      <c r="O481" s="100"/>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100"/>
      <c r="J482" s="2"/>
      <c r="K482" s="2"/>
      <c r="L482" s="2"/>
      <c r="M482" s="2"/>
      <c r="N482" s="2"/>
      <c r="O482" s="100"/>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100"/>
      <c r="J483" s="2"/>
      <c r="K483" s="2"/>
      <c r="L483" s="2"/>
      <c r="M483" s="2"/>
      <c r="N483" s="2"/>
      <c r="O483" s="100"/>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100"/>
      <c r="J484" s="2"/>
      <c r="K484" s="2"/>
      <c r="L484" s="2"/>
      <c r="M484" s="2"/>
      <c r="N484" s="2"/>
      <c r="O484" s="100"/>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100"/>
      <c r="J485" s="2"/>
      <c r="K485" s="2"/>
      <c r="L485" s="2"/>
      <c r="M485" s="2"/>
      <c r="N485" s="2"/>
      <c r="O485" s="100"/>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100"/>
      <c r="J486" s="2"/>
      <c r="K486" s="2"/>
      <c r="L486" s="2"/>
      <c r="M486" s="2"/>
      <c r="N486" s="2"/>
      <c r="O486" s="100"/>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100"/>
      <c r="J487" s="2"/>
      <c r="K487" s="2"/>
      <c r="L487" s="2"/>
      <c r="M487" s="2"/>
      <c r="N487" s="2"/>
      <c r="O487" s="100"/>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100"/>
      <c r="J488" s="2"/>
      <c r="K488" s="2"/>
      <c r="L488" s="2"/>
      <c r="M488" s="2"/>
      <c r="N488" s="2"/>
      <c r="O488" s="100"/>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100"/>
      <c r="J489" s="2"/>
      <c r="K489" s="2"/>
      <c r="L489" s="2"/>
      <c r="M489" s="2"/>
      <c r="N489" s="2"/>
      <c r="O489" s="100"/>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100"/>
      <c r="J490" s="2"/>
      <c r="K490" s="2"/>
      <c r="L490" s="2"/>
      <c r="M490" s="2"/>
      <c r="N490" s="2"/>
      <c r="O490" s="100"/>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100"/>
      <c r="J491" s="2"/>
      <c r="K491" s="2"/>
      <c r="L491" s="2"/>
      <c r="M491" s="2"/>
      <c r="N491" s="2"/>
      <c r="O491" s="100"/>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100"/>
      <c r="J492" s="2"/>
      <c r="K492" s="2"/>
      <c r="L492" s="2"/>
      <c r="M492" s="2"/>
      <c r="N492" s="2"/>
      <c r="O492" s="100"/>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100"/>
      <c r="J493" s="2"/>
      <c r="K493" s="2"/>
      <c r="L493" s="2"/>
      <c r="M493" s="2"/>
      <c r="N493" s="2"/>
      <c r="O493" s="100"/>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100"/>
      <c r="J494" s="2"/>
      <c r="K494" s="2"/>
      <c r="L494" s="2"/>
      <c r="M494" s="2"/>
      <c r="N494" s="2"/>
      <c r="O494" s="100"/>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100"/>
      <c r="J495" s="2"/>
      <c r="K495" s="2"/>
      <c r="L495" s="2"/>
      <c r="M495" s="2"/>
      <c r="N495" s="2"/>
      <c r="O495" s="100"/>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100"/>
      <c r="J496" s="2"/>
      <c r="K496" s="2"/>
      <c r="L496" s="2"/>
      <c r="M496" s="2"/>
      <c r="N496" s="2"/>
      <c r="O496" s="100"/>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100"/>
      <c r="J497" s="2"/>
      <c r="K497" s="2"/>
      <c r="L497" s="2"/>
      <c r="M497" s="2"/>
      <c r="N497" s="2"/>
      <c r="O497" s="100"/>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100"/>
      <c r="J498" s="2"/>
      <c r="K498" s="2"/>
      <c r="L498" s="2"/>
      <c r="M498" s="2"/>
      <c r="N498" s="2"/>
      <c r="O498" s="100"/>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100"/>
      <c r="J499" s="2"/>
      <c r="K499" s="2"/>
      <c r="L499" s="2"/>
      <c r="M499" s="2"/>
      <c r="N499" s="2"/>
      <c r="O499" s="100"/>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100"/>
      <c r="J500" s="2"/>
      <c r="K500" s="2"/>
      <c r="L500" s="2"/>
      <c r="M500" s="2"/>
      <c r="N500" s="2"/>
      <c r="O500" s="100"/>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100"/>
      <c r="J501" s="2"/>
      <c r="K501" s="2"/>
      <c r="L501" s="2"/>
      <c r="M501" s="2"/>
      <c r="N501" s="2"/>
      <c r="O501" s="100"/>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100"/>
      <c r="J502" s="2"/>
      <c r="K502" s="2"/>
      <c r="L502" s="2"/>
      <c r="M502" s="2"/>
      <c r="N502" s="2"/>
      <c r="O502" s="100"/>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100"/>
      <c r="J503" s="2"/>
      <c r="K503" s="2"/>
      <c r="L503" s="2"/>
      <c r="M503" s="2"/>
      <c r="N503" s="2"/>
      <c r="O503" s="100"/>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100"/>
      <c r="J504" s="2"/>
      <c r="K504" s="2"/>
      <c r="L504" s="2"/>
      <c r="M504" s="2"/>
      <c r="N504" s="2"/>
      <c r="O504" s="100"/>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100"/>
      <c r="J505" s="2"/>
      <c r="K505" s="2"/>
      <c r="L505" s="2"/>
      <c r="M505" s="2"/>
      <c r="N505" s="2"/>
      <c r="O505" s="100"/>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100"/>
      <c r="J506" s="2"/>
      <c r="K506" s="2"/>
      <c r="L506" s="2"/>
      <c r="M506" s="2"/>
      <c r="N506" s="2"/>
      <c r="O506" s="100"/>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100"/>
      <c r="J507" s="2"/>
      <c r="K507" s="2"/>
      <c r="L507" s="2"/>
      <c r="M507" s="2"/>
      <c r="N507" s="2"/>
      <c r="O507" s="100"/>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100"/>
      <c r="J508" s="2"/>
      <c r="K508" s="2"/>
      <c r="L508" s="2"/>
      <c r="M508" s="2"/>
      <c r="N508" s="2"/>
      <c r="O508" s="100"/>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100"/>
      <c r="J509" s="2"/>
      <c r="K509" s="2"/>
      <c r="L509" s="2"/>
      <c r="M509" s="2"/>
      <c r="N509" s="2"/>
      <c r="O509" s="100"/>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100"/>
      <c r="J510" s="2"/>
      <c r="K510" s="2"/>
      <c r="L510" s="2"/>
      <c r="M510" s="2"/>
      <c r="N510" s="2"/>
      <c r="O510" s="100"/>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100"/>
      <c r="J511" s="2"/>
      <c r="K511" s="2"/>
      <c r="L511" s="2"/>
      <c r="M511" s="2"/>
      <c r="N511" s="2"/>
      <c r="O511" s="100"/>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100"/>
      <c r="J512" s="2"/>
      <c r="K512" s="2"/>
      <c r="L512" s="2"/>
      <c r="M512" s="2"/>
      <c r="N512" s="2"/>
      <c r="O512" s="100"/>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100"/>
      <c r="J513" s="2"/>
      <c r="K513" s="2"/>
      <c r="L513" s="2"/>
      <c r="M513" s="2"/>
      <c r="N513" s="2"/>
      <c r="O513" s="100"/>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100"/>
      <c r="J514" s="2"/>
      <c r="K514" s="2"/>
      <c r="L514" s="2"/>
      <c r="M514" s="2"/>
      <c r="N514" s="2"/>
      <c r="O514" s="100"/>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100"/>
      <c r="J515" s="2"/>
      <c r="K515" s="2"/>
      <c r="L515" s="2"/>
      <c r="M515" s="2"/>
      <c r="N515" s="2"/>
      <c r="O515" s="100"/>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100"/>
      <c r="J516" s="2"/>
      <c r="K516" s="2"/>
      <c r="L516" s="2"/>
      <c r="M516" s="2"/>
      <c r="N516" s="2"/>
      <c r="O516" s="100"/>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100"/>
      <c r="J517" s="2"/>
      <c r="K517" s="2"/>
      <c r="L517" s="2"/>
      <c r="M517" s="2"/>
      <c r="N517" s="2"/>
      <c r="O517" s="100"/>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100"/>
      <c r="J518" s="2"/>
      <c r="K518" s="2"/>
      <c r="L518" s="2"/>
      <c r="M518" s="2"/>
      <c r="N518" s="2"/>
      <c r="O518" s="100"/>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100"/>
      <c r="J519" s="2"/>
      <c r="K519" s="2"/>
      <c r="L519" s="2"/>
      <c r="M519" s="2"/>
      <c r="N519" s="2"/>
      <c r="O519" s="100"/>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100"/>
      <c r="J520" s="2"/>
      <c r="K520" s="2"/>
      <c r="L520" s="2"/>
      <c r="M520" s="2"/>
      <c r="N520" s="2"/>
      <c r="O520" s="100"/>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100"/>
      <c r="J521" s="2"/>
      <c r="K521" s="2"/>
      <c r="L521" s="2"/>
      <c r="M521" s="2"/>
      <c r="N521" s="2"/>
      <c r="O521" s="100"/>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100"/>
      <c r="J522" s="2"/>
      <c r="K522" s="2"/>
      <c r="L522" s="2"/>
      <c r="M522" s="2"/>
      <c r="N522" s="2"/>
      <c r="O522" s="100"/>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100"/>
      <c r="J523" s="2"/>
      <c r="K523" s="2"/>
      <c r="L523" s="2"/>
      <c r="M523" s="2"/>
      <c r="N523" s="2"/>
      <c r="O523" s="100"/>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100"/>
      <c r="J524" s="2"/>
      <c r="K524" s="2"/>
      <c r="L524" s="2"/>
      <c r="M524" s="2"/>
      <c r="N524" s="2"/>
      <c r="O524" s="100"/>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100"/>
      <c r="J525" s="2"/>
      <c r="K525" s="2"/>
      <c r="L525" s="2"/>
      <c r="M525" s="2"/>
      <c r="N525" s="2"/>
      <c r="O525" s="100"/>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100"/>
      <c r="J526" s="2"/>
      <c r="K526" s="2"/>
      <c r="L526" s="2"/>
      <c r="M526" s="2"/>
      <c r="N526" s="2"/>
      <c r="O526" s="100"/>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100"/>
      <c r="J527" s="2"/>
      <c r="K527" s="2"/>
      <c r="L527" s="2"/>
      <c r="M527" s="2"/>
      <c r="N527" s="2"/>
      <c r="O527" s="100"/>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100"/>
      <c r="J528" s="2"/>
      <c r="K528" s="2"/>
      <c r="L528" s="2"/>
      <c r="M528" s="2"/>
      <c r="N528" s="2"/>
      <c r="O528" s="100"/>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100"/>
      <c r="J529" s="2"/>
      <c r="K529" s="2"/>
      <c r="L529" s="2"/>
      <c r="M529" s="2"/>
      <c r="N529" s="2"/>
      <c r="O529" s="100"/>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100"/>
      <c r="J530" s="2"/>
      <c r="K530" s="2"/>
      <c r="L530" s="2"/>
      <c r="M530" s="2"/>
      <c r="N530" s="2"/>
      <c r="O530" s="100"/>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100"/>
      <c r="J531" s="2"/>
      <c r="K531" s="2"/>
      <c r="L531" s="2"/>
      <c r="M531" s="2"/>
      <c r="N531" s="2"/>
      <c r="O531" s="100"/>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100"/>
      <c r="J532" s="2"/>
      <c r="K532" s="2"/>
      <c r="L532" s="2"/>
      <c r="M532" s="2"/>
      <c r="N532" s="2"/>
      <c r="O532" s="100"/>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100"/>
      <c r="J533" s="2"/>
      <c r="K533" s="2"/>
      <c r="L533" s="2"/>
      <c r="M533" s="2"/>
      <c r="N533" s="2"/>
      <c r="O533" s="100"/>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100"/>
      <c r="J534" s="2"/>
      <c r="K534" s="2"/>
      <c r="L534" s="2"/>
      <c r="M534" s="2"/>
      <c r="N534" s="2"/>
      <c r="O534" s="100"/>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100"/>
      <c r="J535" s="2"/>
      <c r="K535" s="2"/>
      <c r="L535" s="2"/>
      <c r="M535" s="2"/>
      <c r="N535" s="2"/>
      <c r="O535" s="100"/>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100"/>
      <c r="J536" s="2"/>
      <c r="K536" s="2"/>
      <c r="L536" s="2"/>
      <c r="M536" s="2"/>
      <c r="N536" s="2"/>
      <c r="O536" s="100"/>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100"/>
      <c r="J537" s="2"/>
      <c r="K537" s="2"/>
      <c r="L537" s="2"/>
      <c r="M537" s="2"/>
      <c r="N537" s="2"/>
      <c r="O537" s="100"/>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100"/>
      <c r="J538" s="2"/>
      <c r="K538" s="2"/>
      <c r="L538" s="2"/>
      <c r="M538" s="2"/>
      <c r="N538" s="2"/>
      <c r="O538" s="100"/>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100"/>
      <c r="J539" s="2"/>
      <c r="K539" s="2"/>
      <c r="L539" s="2"/>
      <c r="M539" s="2"/>
      <c r="N539" s="2"/>
      <c r="O539" s="100"/>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100"/>
      <c r="J540" s="2"/>
      <c r="K540" s="2"/>
      <c r="L540" s="2"/>
      <c r="M540" s="2"/>
      <c r="N540" s="2"/>
      <c r="O540" s="100"/>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100"/>
      <c r="J541" s="2"/>
      <c r="K541" s="2"/>
      <c r="L541" s="2"/>
      <c r="M541" s="2"/>
      <c r="N541" s="2"/>
      <c r="O541" s="100"/>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100"/>
      <c r="J542" s="2"/>
      <c r="K542" s="2"/>
      <c r="L542" s="2"/>
      <c r="M542" s="2"/>
      <c r="N542" s="2"/>
      <c r="O542" s="100"/>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100"/>
      <c r="J543" s="2"/>
      <c r="K543" s="2"/>
      <c r="L543" s="2"/>
      <c r="M543" s="2"/>
      <c r="N543" s="2"/>
      <c r="O543" s="100"/>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100"/>
      <c r="J544" s="2"/>
      <c r="K544" s="2"/>
      <c r="L544" s="2"/>
      <c r="M544" s="2"/>
      <c r="N544" s="2"/>
      <c r="O544" s="100"/>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100"/>
      <c r="J545" s="2"/>
      <c r="K545" s="2"/>
      <c r="L545" s="2"/>
      <c r="M545" s="2"/>
      <c r="N545" s="2"/>
      <c r="O545" s="100"/>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100"/>
      <c r="J546" s="2"/>
      <c r="K546" s="2"/>
      <c r="L546" s="2"/>
      <c r="M546" s="2"/>
      <c r="N546" s="2"/>
      <c r="O546" s="100"/>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100"/>
      <c r="J547" s="2"/>
      <c r="K547" s="2"/>
      <c r="L547" s="2"/>
      <c r="M547" s="2"/>
      <c r="N547" s="2"/>
      <c r="O547" s="100"/>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100"/>
      <c r="J548" s="2"/>
      <c r="K548" s="2"/>
      <c r="L548" s="2"/>
      <c r="M548" s="2"/>
      <c r="N548" s="2"/>
      <c r="O548" s="100"/>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100"/>
      <c r="J549" s="2"/>
      <c r="K549" s="2"/>
      <c r="L549" s="2"/>
      <c r="M549" s="2"/>
      <c r="N549" s="2"/>
      <c r="O549" s="100"/>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100"/>
      <c r="J550" s="2"/>
      <c r="K550" s="2"/>
      <c r="L550" s="2"/>
      <c r="M550" s="2"/>
      <c r="N550" s="2"/>
      <c r="O550" s="100"/>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100"/>
      <c r="J551" s="2"/>
      <c r="K551" s="2"/>
      <c r="L551" s="2"/>
      <c r="M551" s="2"/>
      <c r="N551" s="2"/>
      <c r="O551" s="100"/>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100"/>
      <c r="J552" s="2"/>
      <c r="K552" s="2"/>
      <c r="L552" s="2"/>
      <c r="M552" s="2"/>
      <c r="N552" s="2"/>
      <c r="O552" s="100"/>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100"/>
      <c r="J553" s="2"/>
      <c r="K553" s="2"/>
      <c r="L553" s="2"/>
      <c r="M553" s="2"/>
      <c r="N553" s="2"/>
      <c r="O553" s="100"/>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100"/>
      <c r="J554" s="2"/>
      <c r="K554" s="2"/>
      <c r="L554" s="2"/>
      <c r="M554" s="2"/>
      <c r="N554" s="2"/>
      <c r="O554" s="100"/>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100"/>
      <c r="J555" s="2"/>
      <c r="K555" s="2"/>
      <c r="L555" s="2"/>
      <c r="M555" s="2"/>
      <c r="N555" s="2"/>
      <c r="O555" s="100"/>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100"/>
      <c r="J556" s="2"/>
      <c r="K556" s="2"/>
      <c r="L556" s="2"/>
      <c r="M556" s="2"/>
      <c r="N556" s="2"/>
      <c r="O556" s="100"/>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100"/>
      <c r="J557" s="2"/>
      <c r="K557" s="2"/>
      <c r="L557" s="2"/>
      <c r="M557" s="2"/>
      <c r="N557" s="2"/>
      <c r="O557" s="100"/>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100"/>
      <c r="J558" s="2"/>
      <c r="K558" s="2"/>
      <c r="L558" s="2"/>
      <c r="M558" s="2"/>
      <c r="N558" s="2"/>
      <c r="O558" s="100"/>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100"/>
      <c r="J559" s="2"/>
      <c r="K559" s="2"/>
      <c r="L559" s="2"/>
      <c r="M559" s="2"/>
      <c r="N559" s="2"/>
      <c r="O559" s="100"/>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100"/>
      <c r="J560" s="2"/>
      <c r="K560" s="2"/>
      <c r="L560" s="2"/>
      <c r="M560" s="2"/>
      <c r="N560" s="2"/>
      <c r="O560" s="100"/>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100"/>
      <c r="J561" s="2"/>
      <c r="K561" s="2"/>
      <c r="L561" s="2"/>
      <c r="M561" s="2"/>
      <c r="N561" s="2"/>
      <c r="O561" s="100"/>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100"/>
      <c r="J562" s="2"/>
      <c r="K562" s="2"/>
      <c r="L562" s="2"/>
      <c r="M562" s="2"/>
      <c r="N562" s="2"/>
      <c r="O562" s="100"/>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100"/>
      <c r="J563" s="2"/>
      <c r="K563" s="2"/>
      <c r="L563" s="2"/>
      <c r="M563" s="2"/>
      <c r="N563" s="2"/>
      <c r="O563" s="100"/>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100"/>
      <c r="J564" s="2"/>
      <c r="K564" s="2"/>
      <c r="L564" s="2"/>
      <c r="M564" s="2"/>
      <c r="N564" s="2"/>
      <c r="O564" s="100"/>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100"/>
      <c r="J565" s="2"/>
      <c r="K565" s="2"/>
      <c r="L565" s="2"/>
      <c r="M565" s="2"/>
      <c r="N565" s="2"/>
      <c r="O565" s="100"/>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100"/>
      <c r="J566" s="2"/>
      <c r="K566" s="2"/>
      <c r="L566" s="2"/>
      <c r="M566" s="2"/>
      <c r="N566" s="2"/>
      <c r="O566" s="100"/>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100"/>
      <c r="J567" s="2"/>
      <c r="K567" s="2"/>
      <c r="L567" s="2"/>
      <c r="M567" s="2"/>
      <c r="N567" s="2"/>
      <c r="O567" s="100"/>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100"/>
      <c r="J568" s="2"/>
      <c r="K568" s="2"/>
      <c r="L568" s="2"/>
      <c r="M568" s="2"/>
      <c r="N568" s="2"/>
      <c r="O568" s="100"/>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100"/>
      <c r="J569" s="2"/>
      <c r="K569" s="2"/>
      <c r="L569" s="2"/>
      <c r="M569" s="2"/>
      <c r="N569" s="2"/>
      <c r="O569" s="100"/>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100"/>
      <c r="J570" s="2"/>
      <c r="K570" s="2"/>
      <c r="L570" s="2"/>
      <c r="M570" s="2"/>
      <c r="N570" s="2"/>
      <c r="O570" s="100"/>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100"/>
      <c r="J571" s="2"/>
      <c r="K571" s="2"/>
      <c r="L571" s="2"/>
      <c r="M571" s="2"/>
      <c r="N571" s="2"/>
      <c r="O571" s="100"/>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100"/>
      <c r="J572" s="2"/>
      <c r="K572" s="2"/>
      <c r="L572" s="2"/>
      <c r="M572" s="2"/>
      <c r="N572" s="2"/>
      <c r="O572" s="100"/>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100"/>
      <c r="J573" s="2"/>
      <c r="K573" s="2"/>
      <c r="L573" s="2"/>
      <c r="M573" s="2"/>
      <c r="N573" s="2"/>
      <c r="O573" s="100"/>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100"/>
      <c r="J574" s="2"/>
      <c r="K574" s="2"/>
      <c r="L574" s="2"/>
      <c r="M574" s="2"/>
      <c r="N574" s="2"/>
      <c r="O574" s="100"/>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100"/>
      <c r="J575" s="2"/>
      <c r="K575" s="2"/>
      <c r="L575" s="2"/>
      <c r="M575" s="2"/>
      <c r="N575" s="2"/>
      <c r="O575" s="100"/>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100"/>
      <c r="J576" s="2"/>
      <c r="K576" s="2"/>
      <c r="L576" s="2"/>
      <c r="M576" s="2"/>
      <c r="N576" s="2"/>
      <c r="O576" s="100"/>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100"/>
      <c r="J577" s="2"/>
      <c r="K577" s="2"/>
      <c r="L577" s="2"/>
      <c r="M577" s="2"/>
      <c r="N577" s="2"/>
      <c r="O577" s="100"/>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100"/>
      <c r="J578" s="2"/>
      <c r="K578" s="2"/>
      <c r="L578" s="2"/>
      <c r="M578" s="2"/>
      <c r="N578" s="2"/>
      <c r="O578" s="100"/>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100"/>
      <c r="J579" s="2"/>
      <c r="K579" s="2"/>
      <c r="L579" s="2"/>
      <c r="M579" s="2"/>
      <c r="N579" s="2"/>
      <c r="O579" s="100"/>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100"/>
      <c r="J580" s="2"/>
      <c r="K580" s="2"/>
      <c r="L580" s="2"/>
      <c r="M580" s="2"/>
      <c r="N580" s="2"/>
      <c r="O580" s="100"/>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100"/>
      <c r="J581" s="2"/>
      <c r="K581" s="2"/>
      <c r="L581" s="2"/>
      <c r="M581" s="2"/>
      <c r="N581" s="2"/>
      <c r="O581" s="100"/>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100"/>
      <c r="J582" s="2"/>
      <c r="K582" s="2"/>
      <c r="L582" s="2"/>
      <c r="M582" s="2"/>
      <c r="N582" s="2"/>
      <c r="O582" s="100"/>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100"/>
      <c r="J583" s="2"/>
      <c r="K583" s="2"/>
      <c r="L583" s="2"/>
      <c r="M583" s="2"/>
      <c r="N583" s="2"/>
      <c r="O583" s="100"/>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100"/>
      <c r="J584" s="2"/>
      <c r="K584" s="2"/>
      <c r="L584" s="2"/>
      <c r="M584" s="2"/>
      <c r="N584" s="2"/>
      <c r="O584" s="100"/>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100"/>
      <c r="J585" s="2"/>
      <c r="K585" s="2"/>
      <c r="L585" s="2"/>
      <c r="M585" s="2"/>
      <c r="N585" s="2"/>
      <c r="O585" s="100"/>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100"/>
      <c r="J586" s="2"/>
      <c r="K586" s="2"/>
      <c r="L586" s="2"/>
      <c r="M586" s="2"/>
      <c r="N586" s="2"/>
      <c r="O586" s="100"/>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100"/>
      <c r="J587" s="2"/>
      <c r="K587" s="2"/>
      <c r="L587" s="2"/>
      <c r="M587" s="2"/>
      <c r="N587" s="2"/>
      <c r="O587" s="100"/>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100"/>
      <c r="J588" s="2"/>
      <c r="K588" s="2"/>
      <c r="L588" s="2"/>
      <c r="M588" s="2"/>
      <c r="N588" s="2"/>
      <c r="O588" s="100"/>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100"/>
      <c r="J589" s="2"/>
      <c r="K589" s="2"/>
      <c r="L589" s="2"/>
      <c r="M589" s="2"/>
      <c r="N589" s="2"/>
      <c r="O589" s="100"/>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100"/>
      <c r="J590" s="2"/>
      <c r="K590" s="2"/>
      <c r="L590" s="2"/>
      <c r="M590" s="2"/>
      <c r="N590" s="2"/>
      <c r="O590" s="100"/>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100"/>
      <c r="J591" s="2"/>
      <c r="K591" s="2"/>
      <c r="L591" s="2"/>
      <c r="M591" s="2"/>
      <c r="N591" s="2"/>
      <c r="O591" s="100"/>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100"/>
      <c r="J592" s="2"/>
      <c r="K592" s="2"/>
      <c r="L592" s="2"/>
      <c r="M592" s="2"/>
      <c r="N592" s="2"/>
      <c r="O592" s="100"/>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100"/>
      <c r="J593" s="2"/>
      <c r="K593" s="2"/>
      <c r="L593" s="2"/>
      <c r="M593" s="2"/>
      <c r="N593" s="2"/>
      <c r="O593" s="100"/>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100"/>
      <c r="J594" s="2"/>
      <c r="K594" s="2"/>
      <c r="L594" s="2"/>
      <c r="M594" s="2"/>
      <c r="N594" s="2"/>
      <c r="O594" s="100"/>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100"/>
      <c r="J595" s="2"/>
      <c r="K595" s="2"/>
      <c r="L595" s="2"/>
      <c r="M595" s="2"/>
      <c r="N595" s="2"/>
      <c r="O595" s="100"/>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100"/>
      <c r="J596" s="2"/>
      <c r="K596" s="2"/>
      <c r="L596" s="2"/>
      <c r="M596" s="2"/>
      <c r="N596" s="2"/>
      <c r="O596" s="100"/>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100"/>
      <c r="J597" s="2"/>
      <c r="K597" s="2"/>
      <c r="L597" s="2"/>
      <c r="M597" s="2"/>
      <c r="N597" s="2"/>
      <c r="O597" s="100"/>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100"/>
      <c r="J598" s="2"/>
      <c r="K598" s="2"/>
      <c r="L598" s="2"/>
      <c r="M598" s="2"/>
      <c r="N598" s="2"/>
      <c r="O598" s="100"/>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100"/>
      <c r="J599" s="2"/>
      <c r="K599" s="2"/>
      <c r="L599" s="2"/>
      <c r="M599" s="2"/>
      <c r="N599" s="2"/>
      <c r="O599" s="100"/>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100"/>
      <c r="J600" s="2"/>
      <c r="K600" s="2"/>
      <c r="L600" s="2"/>
      <c r="M600" s="2"/>
      <c r="N600" s="2"/>
      <c r="O600" s="100"/>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100"/>
      <c r="J601" s="2"/>
      <c r="K601" s="2"/>
      <c r="L601" s="2"/>
      <c r="M601" s="2"/>
      <c r="N601" s="2"/>
      <c r="O601" s="100"/>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100"/>
      <c r="J602" s="2"/>
      <c r="K602" s="2"/>
      <c r="L602" s="2"/>
      <c r="M602" s="2"/>
      <c r="N602" s="2"/>
      <c r="O602" s="100"/>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100"/>
      <c r="J603" s="2"/>
      <c r="K603" s="2"/>
      <c r="L603" s="2"/>
      <c r="M603" s="2"/>
      <c r="N603" s="2"/>
      <c r="O603" s="100"/>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100"/>
      <c r="J604" s="2"/>
      <c r="K604" s="2"/>
      <c r="L604" s="2"/>
      <c r="M604" s="2"/>
      <c r="N604" s="2"/>
      <c r="O604" s="100"/>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100"/>
      <c r="J605" s="2"/>
      <c r="K605" s="2"/>
      <c r="L605" s="2"/>
      <c r="M605" s="2"/>
      <c r="N605" s="2"/>
      <c r="O605" s="100"/>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100"/>
      <c r="J606" s="2"/>
      <c r="K606" s="2"/>
      <c r="L606" s="2"/>
      <c r="M606" s="2"/>
      <c r="N606" s="2"/>
      <c r="O606" s="100"/>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100"/>
      <c r="J607" s="2"/>
      <c r="K607" s="2"/>
      <c r="L607" s="2"/>
      <c r="M607" s="2"/>
      <c r="N607" s="2"/>
      <c r="O607" s="100"/>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100"/>
      <c r="J608" s="2"/>
      <c r="K608" s="2"/>
      <c r="L608" s="2"/>
      <c r="M608" s="2"/>
      <c r="N608" s="2"/>
      <c r="O608" s="100"/>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100"/>
      <c r="J609" s="2"/>
      <c r="K609" s="2"/>
      <c r="L609" s="2"/>
      <c r="M609" s="2"/>
      <c r="N609" s="2"/>
      <c r="O609" s="100"/>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100"/>
      <c r="J610" s="2"/>
      <c r="K610" s="2"/>
      <c r="L610" s="2"/>
      <c r="M610" s="2"/>
      <c r="N610" s="2"/>
      <c r="O610" s="100"/>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100"/>
      <c r="J611" s="2"/>
      <c r="K611" s="2"/>
      <c r="L611" s="2"/>
      <c r="M611" s="2"/>
      <c r="N611" s="2"/>
      <c r="O611" s="100"/>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100"/>
      <c r="J612" s="2"/>
      <c r="K612" s="2"/>
      <c r="L612" s="2"/>
      <c r="M612" s="2"/>
      <c r="N612" s="2"/>
      <c r="O612" s="100"/>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100"/>
      <c r="J613" s="2"/>
      <c r="K613" s="2"/>
      <c r="L613" s="2"/>
      <c r="M613" s="2"/>
      <c r="N613" s="2"/>
      <c r="O613" s="100"/>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100"/>
      <c r="J614" s="2"/>
      <c r="K614" s="2"/>
      <c r="L614" s="2"/>
      <c r="M614" s="2"/>
      <c r="N614" s="2"/>
      <c r="O614" s="100"/>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100"/>
      <c r="J615" s="2"/>
      <c r="K615" s="2"/>
      <c r="L615" s="2"/>
      <c r="M615" s="2"/>
      <c r="N615" s="2"/>
      <c r="O615" s="100"/>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100"/>
      <c r="J616" s="2"/>
      <c r="K616" s="2"/>
      <c r="L616" s="2"/>
      <c r="M616" s="2"/>
      <c r="N616" s="2"/>
      <c r="O616" s="100"/>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100"/>
      <c r="J617" s="2"/>
      <c r="K617" s="2"/>
      <c r="L617" s="2"/>
      <c r="M617" s="2"/>
      <c r="N617" s="2"/>
      <c r="O617" s="100"/>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100"/>
      <c r="J618" s="2"/>
      <c r="K618" s="2"/>
      <c r="L618" s="2"/>
      <c r="M618" s="2"/>
      <c r="N618" s="2"/>
      <c r="O618" s="100"/>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100"/>
      <c r="J619" s="2"/>
      <c r="K619" s="2"/>
      <c r="L619" s="2"/>
      <c r="M619" s="2"/>
      <c r="N619" s="2"/>
      <c r="O619" s="100"/>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100"/>
      <c r="J620" s="2"/>
      <c r="K620" s="2"/>
      <c r="L620" s="2"/>
      <c r="M620" s="2"/>
      <c r="N620" s="2"/>
      <c r="O620" s="100"/>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100"/>
      <c r="J621" s="2"/>
      <c r="K621" s="2"/>
      <c r="L621" s="2"/>
      <c r="M621" s="2"/>
      <c r="N621" s="2"/>
      <c r="O621" s="100"/>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100"/>
      <c r="J622" s="2"/>
      <c r="K622" s="2"/>
      <c r="L622" s="2"/>
      <c r="M622" s="2"/>
      <c r="N622" s="2"/>
      <c r="O622" s="100"/>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100"/>
      <c r="J623" s="2"/>
      <c r="K623" s="2"/>
      <c r="L623" s="2"/>
      <c r="M623" s="2"/>
      <c r="N623" s="2"/>
      <c r="O623" s="100"/>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100"/>
      <c r="J624" s="2"/>
      <c r="K624" s="2"/>
      <c r="L624" s="2"/>
      <c r="M624" s="2"/>
      <c r="N624" s="2"/>
      <c r="O624" s="100"/>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100"/>
      <c r="J625" s="2"/>
      <c r="K625" s="2"/>
      <c r="L625" s="2"/>
      <c r="M625" s="2"/>
      <c r="N625" s="2"/>
      <c r="O625" s="100"/>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100"/>
      <c r="J626" s="2"/>
      <c r="K626" s="2"/>
      <c r="L626" s="2"/>
      <c r="M626" s="2"/>
      <c r="N626" s="2"/>
      <c r="O626" s="100"/>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100"/>
      <c r="J627" s="2"/>
      <c r="K627" s="2"/>
      <c r="L627" s="2"/>
      <c r="M627" s="2"/>
      <c r="N627" s="2"/>
      <c r="O627" s="100"/>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100"/>
      <c r="J628" s="2"/>
      <c r="K628" s="2"/>
      <c r="L628" s="2"/>
      <c r="M628" s="2"/>
      <c r="N628" s="2"/>
      <c r="O628" s="100"/>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100"/>
      <c r="J629" s="2"/>
      <c r="K629" s="2"/>
      <c r="L629" s="2"/>
      <c r="M629" s="2"/>
      <c r="N629" s="2"/>
      <c r="O629" s="100"/>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100"/>
      <c r="J630" s="2"/>
      <c r="K630" s="2"/>
      <c r="L630" s="2"/>
      <c r="M630" s="2"/>
      <c r="N630" s="2"/>
      <c r="O630" s="100"/>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100"/>
      <c r="J631" s="2"/>
      <c r="K631" s="2"/>
      <c r="L631" s="2"/>
      <c r="M631" s="2"/>
      <c r="N631" s="2"/>
      <c r="O631" s="100"/>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100"/>
      <c r="J632" s="2"/>
      <c r="K632" s="2"/>
      <c r="L632" s="2"/>
      <c r="M632" s="2"/>
      <c r="N632" s="2"/>
      <c r="O632" s="100"/>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100"/>
      <c r="J633" s="2"/>
      <c r="K633" s="2"/>
      <c r="L633" s="2"/>
      <c r="M633" s="2"/>
      <c r="N633" s="2"/>
      <c r="O633" s="100"/>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100"/>
      <c r="J634" s="2"/>
      <c r="K634" s="2"/>
      <c r="L634" s="2"/>
      <c r="M634" s="2"/>
      <c r="N634" s="2"/>
      <c r="O634" s="100"/>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100"/>
      <c r="J635" s="2"/>
      <c r="K635" s="2"/>
      <c r="L635" s="2"/>
      <c r="M635" s="2"/>
      <c r="N635" s="2"/>
      <c r="O635" s="100"/>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100"/>
      <c r="J636" s="2"/>
      <c r="K636" s="2"/>
      <c r="L636" s="2"/>
      <c r="M636" s="2"/>
      <c r="N636" s="2"/>
      <c r="O636" s="100"/>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100"/>
      <c r="J637" s="2"/>
      <c r="K637" s="2"/>
      <c r="L637" s="2"/>
      <c r="M637" s="2"/>
      <c r="N637" s="2"/>
      <c r="O637" s="100"/>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100"/>
      <c r="J638" s="2"/>
      <c r="K638" s="2"/>
      <c r="L638" s="2"/>
      <c r="M638" s="2"/>
      <c r="N638" s="2"/>
      <c r="O638" s="100"/>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100"/>
      <c r="J639" s="2"/>
      <c r="K639" s="2"/>
      <c r="L639" s="2"/>
      <c r="M639" s="2"/>
      <c r="N639" s="2"/>
      <c r="O639" s="100"/>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100"/>
      <c r="J640" s="2"/>
      <c r="K640" s="2"/>
      <c r="L640" s="2"/>
      <c r="M640" s="2"/>
      <c r="N640" s="2"/>
      <c r="O640" s="100"/>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100"/>
      <c r="J641" s="2"/>
      <c r="K641" s="2"/>
      <c r="L641" s="2"/>
      <c r="M641" s="2"/>
      <c r="N641" s="2"/>
      <c r="O641" s="100"/>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100"/>
      <c r="J642" s="2"/>
      <c r="K642" s="2"/>
      <c r="L642" s="2"/>
      <c r="M642" s="2"/>
      <c r="N642" s="2"/>
      <c r="O642" s="100"/>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100"/>
      <c r="J643" s="2"/>
      <c r="K643" s="2"/>
      <c r="L643" s="2"/>
      <c r="M643" s="2"/>
      <c r="N643" s="2"/>
      <c r="O643" s="100"/>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100"/>
      <c r="J644" s="2"/>
      <c r="K644" s="2"/>
      <c r="L644" s="2"/>
      <c r="M644" s="2"/>
      <c r="N644" s="2"/>
      <c r="O644" s="100"/>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100"/>
      <c r="J645" s="2"/>
      <c r="K645" s="2"/>
      <c r="L645" s="2"/>
      <c r="M645" s="2"/>
      <c r="N645" s="2"/>
      <c r="O645" s="100"/>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100"/>
      <c r="J646" s="2"/>
      <c r="K646" s="2"/>
      <c r="L646" s="2"/>
      <c r="M646" s="2"/>
      <c r="N646" s="2"/>
      <c r="O646" s="100"/>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100"/>
      <c r="J647" s="2"/>
      <c r="K647" s="2"/>
      <c r="L647" s="2"/>
      <c r="M647" s="2"/>
      <c r="N647" s="2"/>
      <c r="O647" s="100"/>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100"/>
      <c r="J648" s="2"/>
      <c r="K648" s="2"/>
      <c r="L648" s="2"/>
      <c r="M648" s="2"/>
      <c r="N648" s="2"/>
      <c r="O648" s="100"/>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100"/>
      <c r="J649" s="2"/>
      <c r="K649" s="2"/>
      <c r="L649" s="2"/>
      <c r="M649" s="2"/>
      <c r="N649" s="2"/>
      <c r="O649" s="100"/>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100"/>
      <c r="J650" s="2"/>
      <c r="K650" s="2"/>
      <c r="L650" s="2"/>
      <c r="M650" s="2"/>
      <c r="N650" s="2"/>
      <c r="O650" s="100"/>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100"/>
      <c r="J651" s="2"/>
      <c r="K651" s="2"/>
      <c r="L651" s="2"/>
      <c r="M651" s="2"/>
      <c r="N651" s="2"/>
      <c r="O651" s="100"/>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100"/>
      <c r="J652" s="2"/>
      <c r="K652" s="2"/>
      <c r="L652" s="2"/>
      <c r="M652" s="2"/>
      <c r="N652" s="2"/>
      <c r="O652" s="100"/>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100"/>
      <c r="J653" s="2"/>
      <c r="K653" s="2"/>
      <c r="L653" s="2"/>
      <c r="M653" s="2"/>
      <c r="N653" s="2"/>
      <c r="O653" s="100"/>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100"/>
      <c r="J654" s="2"/>
      <c r="K654" s="2"/>
      <c r="L654" s="2"/>
      <c r="M654" s="2"/>
      <c r="N654" s="2"/>
      <c r="O654" s="100"/>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A655" s="2"/>
      <c r="B655" s="2"/>
      <c r="C655" s="2"/>
      <c r="D655" s="2"/>
      <c r="E655" s="2"/>
      <c r="F655" s="2"/>
      <c r="G655" s="2"/>
      <c r="H655" s="2"/>
      <c r="I655" s="100"/>
      <c r="J655" s="2"/>
      <c r="K655" s="2"/>
      <c r="L655" s="2"/>
      <c r="M655" s="2"/>
      <c r="N655" s="2"/>
      <c r="O655" s="100"/>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row>
    <row r="656" spans="1:136" x14ac:dyDescent="0.2">
      <c r="A656" s="2"/>
      <c r="B656" s="2"/>
      <c r="C656" s="2"/>
      <c r="D656" s="2"/>
      <c r="E656" s="2"/>
      <c r="F656" s="2"/>
      <c r="G656" s="2"/>
      <c r="H656" s="2"/>
      <c r="I656" s="100"/>
      <c r="J656" s="2"/>
      <c r="K656" s="2"/>
      <c r="L656" s="2"/>
      <c r="M656" s="2"/>
      <c r="N656" s="2"/>
      <c r="O656" s="100"/>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row>
    <row r="657" spans="1:136" x14ac:dyDescent="0.2">
      <c r="A657" s="2"/>
      <c r="B657" s="2"/>
      <c r="C657" s="2"/>
      <c r="D657" s="2"/>
      <c r="E657" s="2"/>
      <c r="F657" s="2"/>
      <c r="G657" s="2"/>
      <c r="H657" s="2"/>
      <c r="I657" s="100"/>
      <c r="J657" s="2"/>
      <c r="K657" s="2"/>
      <c r="L657" s="2"/>
      <c r="M657" s="2"/>
      <c r="N657" s="2"/>
      <c r="O657" s="100"/>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row>
    <row r="658" spans="1:136" x14ac:dyDescent="0.2">
      <c r="A658" s="2"/>
      <c r="B658" s="2"/>
      <c r="C658" s="2"/>
      <c r="D658" s="2"/>
      <c r="E658" s="2"/>
      <c r="F658" s="2"/>
      <c r="G658" s="2"/>
      <c r="H658" s="2"/>
      <c r="I658" s="100"/>
      <c r="J658" s="2"/>
      <c r="K658" s="2"/>
      <c r="L658" s="2"/>
      <c r="M658" s="2"/>
      <c r="N658" s="2"/>
      <c r="O658" s="100"/>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row>
    <row r="659" spans="1:136" x14ac:dyDescent="0.2">
      <c r="A659" s="2"/>
      <c r="B659" s="2"/>
      <c r="C659" s="2"/>
      <c r="D659" s="2"/>
      <c r="E659" s="2"/>
      <c r="F659" s="2"/>
      <c r="G659" s="2"/>
      <c r="H659" s="2"/>
      <c r="I659" s="100"/>
      <c r="J659" s="2"/>
      <c r="K659" s="2"/>
      <c r="L659" s="2"/>
      <c r="M659" s="2"/>
      <c r="N659" s="2"/>
      <c r="O659" s="100"/>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row>
    <row r="660" spans="1:136" x14ac:dyDescent="0.2">
      <c r="A660" s="2"/>
      <c r="B660" s="2"/>
      <c r="C660" s="2"/>
      <c r="D660" s="2"/>
      <c r="E660" s="2"/>
      <c r="F660" s="2"/>
      <c r="G660" s="2"/>
      <c r="H660" s="2"/>
      <c r="I660" s="100"/>
      <c r="J660" s="2"/>
      <c r="K660" s="2"/>
      <c r="L660" s="2"/>
      <c r="M660" s="2"/>
      <c r="N660" s="2"/>
      <c r="O660" s="100"/>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row>
    <row r="661" spans="1:136" x14ac:dyDescent="0.2">
      <c r="A661" s="2"/>
      <c r="B661" s="2"/>
      <c r="C661" s="2"/>
      <c r="D661" s="2"/>
      <c r="E661" s="2"/>
      <c r="F661" s="2"/>
      <c r="G661" s="2"/>
      <c r="H661" s="2"/>
      <c r="I661" s="100"/>
      <c r="J661" s="2"/>
      <c r="K661" s="2"/>
      <c r="L661" s="2"/>
      <c r="M661" s="2"/>
      <c r="N661" s="2"/>
      <c r="O661" s="100"/>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row>
    <row r="662" spans="1:136" x14ac:dyDescent="0.2">
      <c r="A662" s="2"/>
      <c r="B662" s="2"/>
      <c r="C662" s="2"/>
      <c r="D662" s="2"/>
      <c r="E662" s="2"/>
      <c r="F662" s="2"/>
      <c r="G662" s="2"/>
      <c r="H662" s="2"/>
      <c r="I662" s="100"/>
      <c r="J662" s="2"/>
      <c r="K662" s="2"/>
      <c r="L662" s="2"/>
      <c r="M662" s="2"/>
      <c r="N662" s="2"/>
      <c r="O662" s="100"/>
      <c r="P662" s="2"/>
      <c r="Q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row>
    <row r="663" spans="1:136" x14ac:dyDescent="0.2">
      <c r="A663" s="2"/>
      <c r="B663" s="2"/>
      <c r="C663" s="2"/>
      <c r="D663" s="2"/>
      <c r="E663" s="2"/>
      <c r="F663" s="2"/>
      <c r="G663" s="2"/>
      <c r="H663" s="2"/>
      <c r="I663" s="100"/>
      <c r="J663" s="2"/>
      <c r="K663" s="2"/>
      <c r="L663" s="2"/>
      <c r="M663" s="2"/>
      <c r="N663" s="2"/>
      <c r="O663" s="100"/>
      <c r="P663" s="2"/>
    </row>
    <row r="664" spans="1:136" x14ac:dyDescent="0.2">
      <c r="A664" s="2"/>
      <c r="B664" s="2"/>
      <c r="C664" s="2"/>
      <c r="D664" s="2"/>
      <c r="E664" s="2"/>
      <c r="F664" s="2"/>
      <c r="G664" s="2"/>
      <c r="H664" s="2"/>
      <c r="I664" s="100"/>
      <c r="J664" s="2"/>
      <c r="K664" s="2"/>
      <c r="L664" s="2"/>
      <c r="M664" s="2"/>
      <c r="N664" s="2"/>
      <c r="O664" s="100"/>
      <c r="P664" s="2"/>
    </row>
    <row r="665" spans="1:136" x14ac:dyDescent="0.2">
      <c r="A665" s="2"/>
      <c r="B665" s="2"/>
      <c r="C665" s="2"/>
      <c r="D665" s="2"/>
      <c r="E665" s="2"/>
      <c r="F665" s="2"/>
      <c r="G665" s="2"/>
      <c r="H665" s="2"/>
      <c r="I665" s="100"/>
      <c r="J665" s="2"/>
      <c r="K665" s="2"/>
      <c r="L665" s="2"/>
      <c r="M665" s="2"/>
      <c r="N665" s="2"/>
      <c r="O665" s="100"/>
      <c r="P665" s="2"/>
    </row>
    <row r="666" spans="1:136" x14ac:dyDescent="0.2">
      <c r="A666" s="2"/>
      <c r="B666" s="2"/>
      <c r="C666" s="2"/>
      <c r="D666" s="2"/>
      <c r="E666" s="2"/>
      <c r="F666" s="2"/>
      <c r="G666" s="2"/>
      <c r="H666" s="2"/>
      <c r="I666" s="100"/>
      <c r="J666" s="2"/>
      <c r="K666" s="2"/>
      <c r="L666" s="2"/>
      <c r="M666" s="2"/>
      <c r="N666" s="2"/>
      <c r="O666" s="100"/>
      <c r="P666" s="2"/>
    </row>
    <row r="667" spans="1:136" x14ac:dyDescent="0.2">
      <c r="A667" s="2"/>
      <c r="B667" s="2"/>
      <c r="C667" s="2"/>
      <c r="D667" s="2"/>
      <c r="E667" s="2"/>
      <c r="F667" s="2"/>
      <c r="G667" s="2"/>
      <c r="H667" s="2"/>
      <c r="I667" s="100"/>
      <c r="J667" s="2"/>
      <c r="K667" s="2"/>
      <c r="L667" s="2"/>
      <c r="M667" s="2"/>
      <c r="N667" s="2"/>
      <c r="O667" s="100"/>
      <c r="P667" s="2"/>
    </row>
  </sheetData>
  <mergeCells count="142">
    <mergeCell ref="C60:E60"/>
    <mergeCell ref="C61:F61"/>
    <mergeCell ref="F27:H27"/>
    <mergeCell ref="C28:D28"/>
    <mergeCell ref="B37:C37"/>
    <mergeCell ref="E37:G37"/>
    <mergeCell ref="E44:G44"/>
    <mergeCell ref="B47:H47"/>
    <mergeCell ref="G49:H50"/>
    <mergeCell ref="F52:H52"/>
    <mergeCell ref="B59:F59"/>
    <mergeCell ref="A31:C32"/>
    <mergeCell ref="E31:E32"/>
    <mergeCell ref="G31:H32"/>
    <mergeCell ref="B53:C53"/>
    <mergeCell ref="B55:C55"/>
    <mergeCell ref="A45:C46"/>
    <mergeCell ref="E45:E46"/>
    <mergeCell ref="G45:H46"/>
    <mergeCell ref="C42:D42"/>
    <mergeCell ref="E42:F42"/>
    <mergeCell ref="E30:G30"/>
    <mergeCell ref="D45:D46"/>
    <mergeCell ref="C41:D41"/>
    <mergeCell ref="J52:L56"/>
    <mergeCell ref="F53:G53"/>
    <mergeCell ref="F54:G54"/>
    <mergeCell ref="F55:G55"/>
    <mergeCell ref="F56:G56"/>
    <mergeCell ref="I38:I39"/>
    <mergeCell ref="I45:I46"/>
    <mergeCell ref="I29:K30"/>
    <mergeCell ref="L31:L32"/>
    <mergeCell ref="F45:F46"/>
    <mergeCell ref="F41:H41"/>
    <mergeCell ref="G42:H42"/>
    <mergeCell ref="J45:J46"/>
    <mergeCell ref="L38:L39"/>
    <mergeCell ref="A38:C39"/>
    <mergeCell ref="E38:E39"/>
    <mergeCell ref="G38:H39"/>
    <mergeCell ref="D38:D39"/>
    <mergeCell ref="F38:F39"/>
    <mergeCell ref="F34:H34"/>
    <mergeCell ref="C35:D35"/>
    <mergeCell ref="B36:C36"/>
    <mergeCell ref="I36:K37"/>
    <mergeCell ref="E36:G36"/>
    <mergeCell ref="G35:H35"/>
    <mergeCell ref="K38:K39"/>
    <mergeCell ref="E22:G22"/>
    <mergeCell ref="I22:K23"/>
    <mergeCell ref="B23:C23"/>
    <mergeCell ref="G24:H25"/>
    <mergeCell ref="I24:I25"/>
    <mergeCell ref="I31:I32"/>
    <mergeCell ref="A24:C25"/>
    <mergeCell ref="E24:E25"/>
    <mergeCell ref="B30:C30"/>
    <mergeCell ref="F3:L3"/>
    <mergeCell ref="C4:H4"/>
    <mergeCell ref="M4:N4"/>
    <mergeCell ref="C5:H5"/>
    <mergeCell ref="K31:K32"/>
    <mergeCell ref="D17:D18"/>
    <mergeCell ref="F17:F18"/>
    <mergeCell ref="D24:D25"/>
    <mergeCell ref="F24:F25"/>
    <mergeCell ref="D31:D32"/>
    <mergeCell ref="A17:C18"/>
    <mergeCell ref="E17:E18"/>
    <mergeCell ref="E23:G23"/>
    <mergeCell ref="N17:N18"/>
    <mergeCell ref="K24:K25"/>
    <mergeCell ref="L24:L25"/>
    <mergeCell ref="M24:M25"/>
    <mergeCell ref="N24:N25"/>
    <mergeCell ref="M31:M32"/>
    <mergeCell ref="N31:N32"/>
    <mergeCell ref="J31:J32"/>
    <mergeCell ref="I17:I18"/>
    <mergeCell ref="C21:D21"/>
    <mergeCell ref="B26:H26"/>
    <mergeCell ref="B52:C52"/>
    <mergeCell ref="B43:C43"/>
    <mergeCell ref="E43:G43"/>
    <mergeCell ref="B44:C44"/>
    <mergeCell ref="E35:F35"/>
    <mergeCell ref="D1:M1"/>
    <mergeCell ref="F2:L2"/>
    <mergeCell ref="A6:B6"/>
    <mergeCell ref="C6:H6"/>
    <mergeCell ref="I6:K6"/>
    <mergeCell ref="C34:D34"/>
    <mergeCell ref="I11:K11"/>
    <mergeCell ref="L11:N11"/>
    <mergeCell ref="A4:B4"/>
    <mergeCell ref="L6:N6"/>
    <mergeCell ref="B11:H12"/>
    <mergeCell ref="F31:F32"/>
    <mergeCell ref="J17:J18"/>
    <mergeCell ref="J24:J25"/>
    <mergeCell ref="I15:K16"/>
    <mergeCell ref="B22:C22"/>
    <mergeCell ref="E28:F28"/>
    <mergeCell ref="G28:H28"/>
    <mergeCell ref="B19:H19"/>
    <mergeCell ref="B7:D7"/>
    <mergeCell ref="E7:H7"/>
    <mergeCell ref="C8:H10"/>
    <mergeCell ref="B40:H40"/>
    <mergeCell ref="O11:P11"/>
    <mergeCell ref="B15:C15"/>
    <mergeCell ref="E15:G15"/>
    <mergeCell ref="C13:D13"/>
    <mergeCell ref="F13:H13"/>
    <mergeCell ref="C14:D14"/>
    <mergeCell ref="E14:F14"/>
    <mergeCell ref="G14:H14"/>
    <mergeCell ref="C20:D20"/>
    <mergeCell ref="F20:H20"/>
    <mergeCell ref="E21:F21"/>
    <mergeCell ref="G21:H21"/>
    <mergeCell ref="B16:C16"/>
    <mergeCell ref="E16:G16"/>
    <mergeCell ref="G17:H18"/>
    <mergeCell ref="J38:J39"/>
    <mergeCell ref="B33:H33"/>
    <mergeCell ref="B29:C29"/>
    <mergeCell ref="E29:G29"/>
    <mergeCell ref="C27:D27"/>
    <mergeCell ref="M38:M39"/>
    <mergeCell ref="N38:N39"/>
    <mergeCell ref="I43:K44"/>
    <mergeCell ref="K45:K46"/>
    <mergeCell ref="L45:L46"/>
    <mergeCell ref="M45:M46"/>
    <mergeCell ref="N45:N46"/>
    <mergeCell ref="O6:P6"/>
    <mergeCell ref="K17:K18"/>
    <mergeCell ref="L17:L18"/>
    <mergeCell ref="M17:M18"/>
  </mergeCells>
  <conditionalFormatting sqref="H36">
    <cfRule type="expression" priority="219" stopIfTrue="1">
      <formula>""" ""=0"</formula>
    </cfRule>
  </conditionalFormatting>
  <conditionalFormatting sqref="H65 H74">
    <cfRule type="expression" priority="268" stopIfTrue="1">
      <formula>""" ""=0"</formula>
    </cfRule>
  </conditionalFormatting>
  <conditionalFormatting sqref="H50:I50 H56:I56 H59:I59">
    <cfRule type="expression" priority="196" stopIfTrue="1">
      <formula>""" ""=0"</formula>
    </cfRule>
  </conditionalFormatting>
  <conditionalFormatting sqref="H68:I68">
    <cfRule type="expression" priority="215" stopIfTrue="1">
      <formula>""" ""=0"</formula>
    </cfRule>
  </conditionalFormatting>
  <conditionalFormatting sqref="I52:K52">
    <cfRule type="expression" priority="264"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cfRule type="cellIs" dxfId="23" priority="324" stopIfTrue="1" operator="greaterThan">
      <formula>28</formula>
    </cfRule>
  </conditionalFormatting>
  <conditionalFormatting sqref="K66">
    <cfRule type="cellIs" dxfId="22" priority="267" stopIfTrue="1" operator="greaterThan">
      <formula>28</formula>
    </cfRule>
  </conditionalFormatting>
  <conditionalFormatting sqref="K70">
    <cfRule type="cellIs" dxfId="21" priority="271" stopIfTrue="1" operator="greaterThan">
      <formula>28</formula>
    </cfRule>
  </conditionalFormatting>
  <conditionalFormatting sqref="K64:L64">
    <cfRule type="cellIs" dxfId="20" priority="214" stopIfTrue="1" operator="greaterThan">
      <formula>28</formula>
    </cfRule>
  </conditionalFormatting>
  <conditionalFormatting sqref="K67:L67">
    <cfRule type="cellIs" dxfId="19" priority="265" stopIfTrue="1" operator="greaterThan">
      <formula>28</formula>
    </cfRule>
  </conditionalFormatting>
  <conditionalFormatting sqref="K51:M51 M52:M54 M56 L56:M57 K59:M59">
    <cfRule type="cellIs" dxfId="18" priority="193" stopIfTrue="1" operator="greaterThan">
      <formula>28</formula>
    </cfRule>
  </conditionalFormatting>
  <conditionalFormatting sqref="L17">
    <cfRule type="expression" priority="47" stopIfTrue="1">
      <formula>""" ""=0"</formula>
    </cfRule>
  </conditionalFormatting>
  <conditionalFormatting sqref="L24">
    <cfRule type="expression" priority="44" stopIfTrue="1">
      <formula>""" ""=0"</formula>
    </cfRule>
  </conditionalFormatting>
  <conditionalFormatting sqref="L31">
    <cfRule type="expression" priority="41" stopIfTrue="1">
      <formula>""" ""=0"</formula>
    </cfRule>
  </conditionalFormatting>
  <conditionalFormatting sqref="L38">
    <cfRule type="expression" priority="38" stopIfTrue="1">
      <formula>""" ""=0"</formula>
    </cfRule>
  </conditionalFormatting>
  <conditionalFormatting sqref="L45">
    <cfRule type="expression" priority="35" stopIfTrue="1">
      <formula>""" ""=0"</formula>
    </cfRule>
  </conditionalFormatting>
  <conditionalFormatting sqref="L51:L53 L58 K69:L69 K71:L71">
    <cfRule type="cellIs" dxfId="17" priority="269" stopIfTrue="1" operator="greaterThan">
      <formula>28</formula>
    </cfRule>
  </conditionalFormatting>
  <conditionalFormatting sqref="L52 L58 L66">
    <cfRule type="cellIs" dxfId="16" priority="266" stopIfTrue="1" operator="greaterThan">
      <formula>30</formula>
    </cfRule>
  </conditionalFormatting>
  <conditionalFormatting sqref="L52">
    <cfRule type="cellIs" dxfId="15" priority="318" stopIfTrue="1" operator="greaterThan">
      <formula>30</formula>
    </cfRule>
  </conditionalFormatting>
  <conditionalFormatting sqref="L52:L53">
    <cfRule type="cellIs" dxfId="14" priority="226" stopIfTrue="1" operator="greaterThan">
      <formula>28</formula>
    </cfRule>
  </conditionalFormatting>
  <conditionalFormatting sqref="L58">
    <cfRule type="cellIs" dxfId="13" priority="323" stopIfTrue="1" operator="greaterThan">
      <formula>30</formula>
    </cfRule>
  </conditionalFormatting>
  <conditionalFormatting sqref="L60">
    <cfRule type="cellIs" dxfId="12" priority="32" stopIfTrue="1" operator="greaterThan">
      <formula>28</formula>
    </cfRule>
  </conditionalFormatting>
  <conditionalFormatting sqref="L64">
    <cfRule type="cellIs" dxfId="11" priority="217" stopIfTrue="1" operator="greaterThan">
      <formula>30</formula>
    </cfRule>
  </conditionalFormatting>
  <conditionalFormatting sqref="L70">
    <cfRule type="cellIs" dxfId="10" priority="270" stopIfTrue="1" operator="greaterThan">
      <formula>30</formula>
    </cfRule>
  </conditionalFormatting>
  <conditionalFormatting sqref="L52:M52 M64">
    <cfRule type="cellIs" dxfId="9" priority="213" stopIfTrue="1" operator="greaterThan">
      <formula>30</formula>
    </cfRule>
  </conditionalFormatting>
  <conditionalFormatting sqref="L52:M54 K57:M57 K63:M63 K65:M65">
    <cfRule type="cellIs" dxfId="8" priority="212" stopIfTrue="1" operator="greaterThan">
      <formula>28</formula>
    </cfRule>
  </conditionalFormatting>
  <conditionalFormatting sqref="L61:M61">
    <cfRule type="cellIs" dxfId="7" priority="30" stopIfTrue="1" operator="greaterThan">
      <formula>28</formula>
    </cfRule>
  </conditionalFormatting>
  <conditionalFormatting sqref="M52 L55:M55">
    <cfRule type="cellIs" dxfId="6" priority="194" stopIfTrue="1" operator="greaterThan">
      <formula>30</formula>
    </cfRule>
  </conditionalFormatting>
  <conditionalFormatting sqref="M60">
    <cfRule type="cellIs" dxfId="5" priority="31" stopIfTrue="1" operator="greaterThan">
      <formula>30</formula>
    </cfRule>
  </conditionalFormatting>
  <conditionalFormatting sqref="M13:N13">
    <cfRule type="cellIs" dxfId="4" priority="5" stopIfTrue="1" operator="greaterThan">
      <formula>28</formula>
    </cfRule>
  </conditionalFormatting>
  <conditionalFormatting sqref="M20:N20">
    <cfRule type="cellIs" dxfId="3" priority="4" stopIfTrue="1" operator="greaterThan">
      <formula>28</formula>
    </cfRule>
  </conditionalFormatting>
  <conditionalFormatting sqref="M27:N27">
    <cfRule type="cellIs" dxfId="2" priority="3" stopIfTrue="1" operator="greaterThan">
      <formula>28</formula>
    </cfRule>
  </conditionalFormatting>
  <conditionalFormatting sqref="M34:N34">
    <cfRule type="cellIs" dxfId="1" priority="2" stopIfTrue="1" operator="greaterThan">
      <formula>28</formula>
    </cfRule>
  </conditionalFormatting>
  <conditionalFormatting sqref="M41:N41">
    <cfRule type="cellIs" dxfId="0" priority="1" stopIfTrue="1" operator="greaterThan">
      <formula>28</formula>
    </cfRule>
  </conditionalFormatting>
  <dataValidations count="6">
    <dataValidation allowBlank="1" showInputMessage="1" showErrorMessage="1" prompt="Time must be entered in the following format:   h:mm" sqref="B36:B37 E36:G37 B29:B30 B22:B23 B15:B16 E22:G23 E15:G16 E29:G30 B43:B44 E43:G44" xr:uid="{00000000-0002-0000-0600-000000000000}"/>
    <dataValidation type="list" allowBlank="1" showInputMessage="1" showErrorMessage="1" sqref="M15 M22 M29 M36 M43" xr:uid="{00000000-0002-0000-0600-000001000000}">
      <formula1>"23.1"</formula1>
    </dataValidation>
    <dataValidation type="list" allowBlank="1" showInputMessage="1" showErrorMessage="1" sqref="N15 N22 N29 N36 N43" xr:uid="{00000000-0002-0000-0600-000002000000}">
      <formula1>"26.3"</formula1>
    </dataValidation>
    <dataValidation type="list" allowBlank="1" showInputMessage="1" showErrorMessage="1" sqref="M13:N13 M20:N20 M27:N27 M34:N34 M41:N41" xr:uid="{00000000-0002-0000-0600-000003000000}">
      <formula1>"10.1"</formula1>
    </dataValidation>
    <dataValidation type="list" allowBlank="1" showInputMessage="1" showErrorMessage="1" sqref="M14:N14 M21:N21 M28:N28 M35:N35 M42:N42" xr:uid="{00000000-0002-0000-0600-000004000000}">
      <formula1>"13.3"</formula1>
    </dataValidation>
    <dataValidation type="list" allowBlank="1" showInputMessage="1" showErrorMessage="1" sqref="F45:F46 F17:F18 F24:F25 F31:F32 F38:F39" xr:uid="{00000000-0002-0000-0600-000005000000}">
      <formula1>"0.33, .67, .70"</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5"/>
  <sheetViews>
    <sheetView topLeftCell="A13" workbookViewId="0">
      <selection activeCell="A11" sqref="A11"/>
    </sheetView>
  </sheetViews>
  <sheetFormatPr defaultRowHeight="12.75" x14ac:dyDescent="0.2"/>
  <sheetData>
    <row r="1" spans="1:1" s="169" customFormat="1" ht="18" customHeight="1" x14ac:dyDescent="0.2">
      <c r="A1" s="168" t="s">
        <v>108</v>
      </c>
    </row>
    <row r="2" spans="1:1" s="169" customFormat="1" ht="18" customHeight="1" x14ac:dyDescent="0.2">
      <c r="A2" s="168" t="s">
        <v>109</v>
      </c>
    </row>
    <row r="3" spans="1:1" s="169" customFormat="1" ht="18" customHeight="1" x14ac:dyDescent="0.2">
      <c r="A3" s="168" t="s">
        <v>110</v>
      </c>
    </row>
    <row r="4" spans="1:1" s="169" customFormat="1" ht="18" customHeight="1" x14ac:dyDescent="0.2">
      <c r="A4" s="168" t="s">
        <v>111</v>
      </c>
    </row>
    <row r="5" spans="1:1" s="169" customFormat="1" ht="18" customHeight="1" x14ac:dyDescent="0.2">
      <c r="A5" s="168" t="s">
        <v>112</v>
      </c>
    </row>
    <row r="6" spans="1:1" s="169" customFormat="1" ht="18" customHeight="1" x14ac:dyDescent="0.2">
      <c r="A6" s="168" t="s">
        <v>113</v>
      </c>
    </row>
    <row r="7" spans="1:1" s="169" customFormat="1" ht="18" customHeight="1" x14ac:dyDescent="0.2">
      <c r="A7" s="168" t="s">
        <v>114</v>
      </c>
    </row>
    <row r="8" spans="1:1" s="169" customFormat="1" ht="18" customHeight="1" x14ac:dyDescent="0.2">
      <c r="A8" s="168" t="s">
        <v>115</v>
      </c>
    </row>
    <row r="9" spans="1:1" s="169" customFormat="1" ht="18" customHeight="1" x14ac:dyDescent="0.2">
      <c r="A9" s="168" t="s">
        <v>116</v>
      </c>
    </row>
    <row r="10" spans="1:1" s="169" customFormat="1" ht="18" customHeight="1" x14ac:dyDescent="0.2">
      <c r="A10" s="168" t="s">
        <v>117</v>
      </c>
    </row>
    <row r="11" spans="1:1" s="169" customFormat="1" ht="18" customHeight="1" x14ac:dyDescent="0.2">
      <c r="A11" s="168" t="s">
        <v>118</v>
      </c>
    </row>
    <row r="12" spans="1:1" s="169" customFormat="1" ht="18" customHeight="1" x14ac:dyDescent="0.2">
      <c r="A12" s="168" t="s">
        <v>119</v>
      </c>
    </row>
    <row r="13" spans="1:1" s="169" customFormat="1" ht="18" customHeight="1" x14ac:dyDescent="0.2">
      <c r="A13" s="168" t="s">
        <v>120</v>
      </c>
    </row>
    <row r="14" spans="1:1" s="169" customFormat="1" ht="18" customHeight="1" x14ac:dyDescent="0.2">
      <c r="A14" s="168" t="s">
        <v>121</v>
      </c>
    </row>
    <row r="15" spans="1:1" s="169" customFormat="1" ht="18" customHeight="1" x14ac:dyDescent="0.2">
      <c r="A15" s="168" t="s">
        <v>122</v>
      </c>
    </row>
  </sheetData>
  <sheetProtection password="CD18"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Status xmlns="0e85c9d2-3710-49d5-9852-746aa76d24bd" xsi:nil="true"/>
    <FSDAPReviewer xmlns="0e85c9d2-3710-49d5-9852-746aa76d24bd">
      <UserInfo>
        <DisplayName/>
        <AccountId xsi:nil="true"/>
        <AccountType/>
      </UserInfo>
    </FSDAPReviewer>
    <lcf76f155ced4ddcb4097134ff3c332f xmlns="0e85c9d2-3710-49d5-9852-746aa76d24bd">
      <Terms xmlns="http://schemas.microsoft.com/office/infopath/2007/PartnerControls"/>
    </lcf76f155ced4ddcb4097134ff3c332f>
    <TaxCatchAll xmlns="f09df30a-8705-4505-8594-0e37e872b1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67E819D6120F458AB08C35D71248B4" ma:contentTypeVersion="14" ma:contentTypeDescription="Create a new document." ma:contentTypeScope="" ma:versionID="9a56ab93aec679304b9c9a87b1a13d61">
  <xsd:schema xmlns:xsd="http://www.w3.org/2001/XMLSchema" xmlns:xs="http://www.w3.org/2001/XMLSchema" xmlns:p="http://schemas.microsoft.com/office/2006/metadata/properties" xmlns:ns2="0e85c9d2-3710-49d5-9852-746aa76d24bd" xmlns:ns3="f09df30a-8705-4505-8594-0e37e872b12d" targetNamespace="http://schemas.microsoft.com/office/2006/metadata/properties" ma:root="true" ma:fieldsID="53f1d58f4633ea3893afc0fad12b84a1" ns2:_="" ns3:_="">
    <xsd:import namespace="0e85c9d2-3710-49d5-9852-746aa76d24bd"/>
    <xsd:import namespace="f09df30a-8705-4505-8594-0e37e872b1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viewStatus" minOccurs="0"/>
                <xsd:element ref="ns2:MediaServiceDateTaken" minOccurs="0"/>
                <xsd:element ref="ns2:MediaServiceGenerationTime" minOccurs="0"/>
                <xsd:element ref="ns2:MediaServiceEventHashCode" minOccurs="0"/>
                <xsd:element ref="ns2:MediaLengthInSeconds" minOccurs="0"/>
                <xsd:element ref="ns2:FSDAPReviewer"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5c9d2-3710-49d5-9852-746aa76d2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viewStatus" ma:index="12" nillable="true" ma:displayName="Review Status" ma:format="Dropdown" ma:internalName="ReviewStatus">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FSDAPReviewer" ma:index="17" nillable="true" ma:displayName="FSD Responsible Staff" ma:format="Dropdown" ma:list="UserInfo" ma:SharePointGroup="0" ma:internalName="FSDAP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9df30a-8705-4505-8594-0e37e872b12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d77ebe-2f6f-42b3-bd5a-16c08e7beb44}" ma:internalName="TaxCatchAll" ma:showField="CatchAllData" ma:web="f09df30a-8705-4505-8594-0e37e872b1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2CFE7-BAAC-4470-BFF4-5B1948F317D5}">
  <ds:schemaRef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f09df30a-8705-4505-8594-0e37e872b12d"/>
    <ds:schemaRef ds:uri="http://schemas.microsoft.com/office/infopath/2007/PartnerControls"/>
    <ds:schemaRef ds:uri="0e85c9d2-3710-49d5-9852-746aa76d24bd"/>
    <ds:schemaRef ds:uri="http://purl.org/dc/elements/1.1/"/>
  </ds:schemaRefs>
</ds:datastoreItem>
</file>

<file path=customXml/itemProps2.xml><?xml version="1.0" encoding="utf-8"?>
<ds:datastoreItem xmlns:ds="http://schemas.openxmlformats.org/officeDocument/2006/customXml" ds:itemID="{A9B7B8BE-70B9-4194-B8C4-257994D3A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5c9d2-3710-49d5-9852-746aa76d24bd"/>
    <ds:schemaRef ds:uri="f09df30a-8705-4505-8594-0e37e872b1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B3722E-F361-42A5-AC59-01C299EED9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Daily Travel Summary</vt:lpstr>
      <vt:lpstr>PCARD</vt:lpstr>
      <vt:lpstr>Page 1 - Daily Travel Detail</vt:lpstr>
      <vt:lpstr>Page 2 - Daily Travel Detail</vt:lpstr>
      <vt:lpstr>Page 3 - Daily Travel Detail</vt:lpstr>
      <vt:lpstr>Page 4 - Daily Travel Detail</vt:lpstr>
      <vt:lpstr>Page 5 - Daily Travel Detail</vt:lpstr>
      <vt:lpstr>Divisions</vt:lpstr>
      <vt:lpstr>Divisions</vt:lpstr>
      <vt:lpstr>'Daily Travel Summary'!Print_Area</vt:lpstr>
      <vt:lpstr>'Page 1 - Daily Travel Detail'!Print_Area</vt:lpstr>
      <vt:lpstr>'Page 2 - Daily Travel Detail'!Print_Area</vt:lpstr>
      <vt:lpstr>'Page 3 - Daily Travel Detail'!Print_Area</vt:lpstr>
      <vt:lpstr>'Page 4 - Daily Travel Detail'!Print_Area</vt:lpstr>
      <vt:lpstr>'Page 5 - Daily Travel Detail'!Print_Area</vt:lpstr>
    </vt:vector>
  </TitlesOfParts>
  <Manager/>
  <Company>NC DENR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N2CN350</dc:creator>
  <cp:keywords/>
  <dc:description/>
  <cp:lastModifiedBy>Kelly, Rachael A</cp:lastModifiedBy>
  <cp:revision/>
  <cp:lastPrinted>2025-07-15T19:31:04Z</cp:lastPrinted>
  <dcterms:created xsi:type="dcterms:W3CDTF">2000-03-28T18:32:29Z</dcterms:created>
  <dcterms:modified xsi:type="dcterms:W3CDTF">2025-07-15T19:31:14Z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0x0101007767E819D6120F458AB08C35D71248B4</vt:lpwstr>
  </property>
  <property fmtid="{D5CDD505-2E9C-101B-9397-08002B2CF9AE}" pid="3" name="MediaServiceImageTags">
    <vt:lpwstr/>
  </property>
</Properties>
</file>