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aveExternalLinkValues="0" codeName="ThisWorkbook"/>
  <mc:AlternateContent xmlns:mc="http://schemas.openxmlformats.org/markup-compatibility/2006">
    <mc:Choice Requires="x15">
      <x15ac:absPath xmlns:x15ac="http://schemas.microsoft.com/office/spreadsheetml/2010/11/ac" url="R:\Accounts Payable\NEW ACCOUNTS PAYABLE FORMAT TEMPLATE\2025-2026 Invoices for SharePoint\Travel\"/>
    </mc:Choice>
  </mc:AlternateContent>
  <xr:revisionPtr revIDLastSave="0" documentId="13_ncr:1_{4365FC9D-BCC5-4D61-A629-59EDB0755C3E}" xr6:coauthVersionLast="47" xr6:coauthVersionMax="47" xr10:uidLastSave="{00000000-0000-0000-0000-000000000000}"/>
  <bookViews>
    <workbookView xWindow="28680" yWindow="-120" windowWidth="29040" windowHeight="15720" tabRatio="599" activeTab="1" xr2:uid="{00000000-000D-0000-FFFF-FFFF00000000}"/>
  </bookViews>
  <sheets>
    <sheet name="Instructions" sheetId="9" r:id="rId1"/>
    <sheet name="Daily Travel Summary" sheetId="1" r:id="rId2"/>
    <sheet name="Pcard" sheetId="10" r:id="rId3"/>
    <sheet name="Page 1 - Daily Travel Detail" sheetId="2" r:id="rId4"/>
    <sheet name="Page 2 - Daily Travel Detail" sheetId="3" r:id="rId5"/>
    <sheet name="Page 3 - Daily Travel Detail" sheetId="5" r:id="rId6"/>
    <sheet name="Page 4 - Daily Travel Detail" sheetId="6" r:id="rId7"/>
    <sheet name="Page 5 - Daily Travel Detail" sheetId="7" r:id="rId8"/>
    <sheet name="Divisions" sheetId="8" r:id="rId9"/>
  </sheets>
  <definedNames>
    <definedName name="Divisions">Divisions!$A$1:$A$15</definedName>
    <definedName name="_xlnm.Print_Area" localSheetId="1">'Daily Travel Summary'!$A$1:$L$55</definedName>
    <definedName name="_xlnm.Print_Area" localSheetId="0">Instructions!$A$1:$P$53</definedName>
    <definedName name="_xlnm.Print_Area" localSheetId="3">'Page 1 - Daily Travel Detail'!$A$1:$P$58</definedName>
    <definedName name="_xlnm.Print_Area" localSheetId="4">'Page 2 - Daily Travel Detail'!$A$1:$P$62</definedName>
    <definedName name="_xlnm.Print_Area" localSheetId="5">'Page 3 - Daily Travel Detail'!$A$1:$P$62</definedName>
    <definedName name="_xlnm.Print_Area" localSheetId="6">'Page 4 - Daily Travel Detail'!$A$1:$P$62</definedName>
    <definedName name="_xlnm.Print_Area" localSheetId="7">'Page 5 - Daily Travel Detail'!$A$1:$P$62</definedName>
    <definedName name="_xlnm.Print_Area" localSheetId="2">Pcard!$A$1:$M$48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0" l="1"/>
  <c r="C38" i="1" l="1"/>
  <c r="C37" i="1"/>
  <c r="C42" i="1"/>
  <c r="C35" i="1"/>
  <c r="C34" i="1"/>
  <c r="C33" i="1"/>
  <c r="N49" i="3"/>
  <c r="N48" i="3"/>
  <c r="M49" i="3"/>
  <c r="K49" i="3"/>
  <c r="K48" i="3"/>
  <c r="J49" i="3"/>
  <c r="J48" i="3"/>
  <c r="N49" i="5"/>
  <c r="N48" i="5"/>
  <c r="M49" i="5"/>
  <c r="K49" i="5"/>
  <c r="K48" i="5"/>
  <c r="J49" i="5"/>
  <c r="J48" i="5"/>
  <c r="N10" i="5"/>
  <c r="M10" i="5"/>
  <c r="K9" i="5"/>
  <c r="J9" i="5"/>
  <c r="P48" i="7"/>
  <c r="P47" i="7"/>
  <c r="N49" i="6"/>
  <c r="M49" i="6"/>
  <c r="K49" i="6"/>
  <c r="K48" i="6"/>
  <c r="J49" i="6"/>
  <c r="J48" i="6"/>
  <c r="M49" i="7"/>
  <c r="N49" i="7"/>
  <c r="N48" i="7"/>
  <c r="C32" i="1"/>
  <c r="C41" i="1"/>
  <c r="C40" i="1"/>
  <c r="P43" i="2"/>
  <c r="J13" i="2"/>
  <c r="C39" i="1"/>
  <c r="N44" i="7"/>
  <c r="N47" i="7"/>
  <c r="M44" i="7"/>
  <c r="M47" i="7"/>
  <c r="N37" i="7"/>
  <c r="N40" i="7"/>
  <c r="M37" i="7"/>
  <c r="M40" i="7"/>
  <c r="N30" i="7"/>
  <c r="N33" i="7"/>
  <c r="M30" i="7"/>
  <c r="M33" i="7"/>
  <c r="M26" i="7"/>
  <c r="N23" i="7"/>
  <c r="N26" i="7"/>
  <c r="M23" i="7"/>
  <c r="N16" i="7"/>
  <c r="N19" i="7"/>
  <c r="M16" i="7"/>
  <c r="M48" i="7" s="1"/>
  <c r="M19" i="7"/>
  <c r="N44" i="6"/>
  <c r="N47" i="6"/>
  <c r="M44" i="6"/>
  <c r="M47" i="6"/>
  <c r="N37" i="6"/>
  <c r="N40" i="6"/>
  <c r="M37" i="6"/>
  <c r="M40" i="6"/>
  <c r="N30" i="6"/>
  <c r="N33" i="6"/>
  <c r="M30" i="6"/>
  <c r="M33" i="6"/>
  <c r="N23" i="6"/>
  <c r="N26" i="6"/>
  <c r="M23" i="6"/>
  <c r="M26" i="6"/>
  <c r="N16" i="6"/>
  <c r="N19" i="6"/>
  <c r="M16" i="6"/>
  <c r="M48" i="6" s="1"/>
  <c r="M19" i="6"/>
  <c r="N44" i="5"/>
  <c r="N47" i="5"/>
  <c r="M44" i="5"/>
  <c r="M47" i="5"/>
  <c r="N37" i="5"/>
  <c r="N40" i="5"/>
  <c r="M37" i="5"/>
  <c r="M40" i="5"/>
  <c r="N30" i="5"/>
  <c r="N33" i="5"/>
  <c r="M30" i="5"/>
  <c r="M33" i="5"/>
  <c r="N23" i="5"/>
  <c r="N26" i="5"/>
  <c r="M23" i="5"/>
  <c r="M26" i="5"/>
  <c r="N16" i="5"/>
  <c r="N19" i="5"/>
  <c r="M16" i="5"/>
  <c r="M48" i="5" s="1"/>
  <c r="M19" i="5"/>
  <c r="N44" i="3"/>
  <c r="N47" i="3"/>
  <c r="M44" i="3"/>
  <c r="M47" i="3"/>
  <c r="N37" i="3"/>
  <c r="N40" i="3"/>
  <c r="M37" i="3"/>
  <c r="M40" i="3"/>
  <c r="N30" i="3"/>
  <c r="N33" i="3"/>
  <c r="M30" i="3"/>
  <c r="M33" i="3"/>
  <c r="N23" i="3"/>
  <c r="N26" i="3"/>
  <c r="M23" i="3"/>
  <c r="M26" i="3"/>
  <c r="N16" i="3"/>
  <c r="N19" i="3"/>
  <c r="M16" i="3"/>
  <c r="M48" i="3" s="1"/>
  <c r="M19" i="3"/>
  <c r="N40" i="2"/>
  <c r="N43" i="2"/>
  <c r="M40" i="2"/>
  <c r="M43" i="2"/>
  <c r="N33" i="2"/>
  <c r="M33" i="2"/>
  <c r="M36" i="2"/>
  <c r="N26" i="2"/>
  <c r="N29" i="2"/>
  <c r="M26" i="2"/>
  <c r="M29" i="2"/>
  <c r="N19" i="2"/>
  <c r="N22" i="2"/>
  <c r="M19" i="2"/>
  <c r="M22" i="2"/>
  <c r="N12" i="2"/>
  <c r="N15" i="2"/>
  <c r="M12" i="2"/>
  <c r="M44" i="2" s="1"/>
  <c r="J45" i="7"/>
  <c r="J47" i="7"/>
  <c r="J38" i="7"/>
  <c r="J40" i="7"/>
  <c r="J31" i="7"/>
  <c r="J33" i="7"/>
  <c r="J24" i="7"/>
  <c r="J17" i="7"/>
  <c r="J50" i="7" s="1"/>
  <c r="J19" i="7"/>
  <c r="J45" i="6"/>
  <c r="J47" i="6"/>
  <c r="J38" i="6"/>
  <c r="J40" i="6"/>
  <c r="J31" i="6"/>
  <c r="J33" i="6"/>
  <c r="J24" i="6"/>
  <c r="J26" i="6"/>
  <c r="J17" i="6"/>
  <c r="J50" i="6" s="1"/>
  <c r="J19" i="6"/>
  <c r="J17" i="5"/>
  <c r="J19" i="5"/>
  <c r="J24" i="5"/>
  <c r="J26" i="5"/>
  <c r="J31" i="5"/>
  <c r="J33" i="5"/>
  <c r="J45" i="5"/>
  <c r="J38" i="5"/>
  <c r="J45" i="3"/>
  <c r="J47" i="3"/>
  <c r="J38" i="3"/>
  <c r="J40" i="3"/>
  <c r="J31" i="3"/>
  <c r="J33" i="3"/>
  <c r="J24" i="3"/>
  <c r="J26" i="3"/>
  <c r="J17" i="3"/>
  <c r="J50" i="3" s="1"/>
  <c r="J19" i="3"/>
  <c r="J41" i="2"/>
  <c r="J43" i="2"/>
  <c r="J34" i="2"/>
  <c r="J36" i="2"/>
  <c r="J27" i="2"/>
  <c r="J29" i="2"/>
  <c r="J20" i="2"/>
  <c r="J22" i="2"/>
  <c r="P15" i="2"/>
  <c r="P22" i="2"/>
  <c r="P29" i="2"/>
  <c r="J26" i="7"/>
  <c r="J40" i="5"/>
  <c r="K47" i="7"/>
  <c r="P40" i="7"/>
  <c r="K40" i="7"/>
  <c r="P33" i="7"/>
  <c r="K33" i="7"/>
  <c r="P26" i="7"/>
  <c r="K26" i="7"/>
  <c r="P19" i="7"/>
  <c r="K19" i="7"/>
  <c r="P47" i="6"/>
  <c r="K47" i="6"/>
  <c r="P40" i="6"/>
  <c r="K40" i="6"/>
  <c r="P33" i="6"/>
  <c r="K33" i="6"/>
  <c r="P26" i="6"/>
  <c r="K26" i="6"/>
  <c r="P19" i="6"/>
  <c r="P48" i="6" s="1"/>
  <c r="K19" i="6"/>
  <c r="P47" i="5"/>
  <c r="K47" i="5"/>
  <c r="P40" i="5"/>
  <c r="K40" i="5"/>
  <c r="P33" i="5"/>
  <c r="K33" i="5"/>
  <c r="P26" i="5"/>
  <c r="K26" i="5"/>
  <c r="P19" i="5"/>
  <c r="P48" i="5" s="1"/>
  <c r="K19" i="5"/>
  <c r="P47" i="3"/>
  <c r="K47" i="3"/>
  <c r="P40" i="3"/>
  <c r="K40" i="3"/>
  <c r="P33" i="3"/>
  <c r="K33" i="3"/>
  <c r="P26" i="3"/>
  <c r="K26" i="3"/>
  <c r="P19" i="3"/>
  <c r="P48" i="3" s="1"/>
  <c r="K19" i="3"/>
  <c r="C4" i="3"/>
  <c r="M4" i="3"/>
  <c r="C5" i="3"/>
  <c r="C4" i="5"/>
  <c r="M4" i="5"/>
  <c r="C5" i="5"/>
  <c r="K15" i="2"/>
  <c r="C5" i="7"/>
  <c r="C5" i="6"/>
  <c r="M4" i="7"/>
  <c r="C4" i="7"/>
  <c r="M4" i="6"/>
  <c r="C4" i="6"/>
  <c r="N45" i="2"/>
  <c r="N10" i="3"/>
  <c r="N10" i="6"/>
  <c r="N10" i="7"/>
  <c r="M45" i="2"/>
  <c r="M10" i="3"/>
  <c r="M10" i="6"/>
  <c r="M10" i="7"/>
  <c r="K45" i="2"/>
  <c r="K9" i="3"/>
  <c r="K9" i="6"/>
  <c r="K9" i="7"/>
  <c r="K49" i="7"/>
  <c r="J45" i="2"/>
  <c r="J9" i="3"/>
  <c r="J9" i="6"/>
  <c r="J9" i="7"/>
  <c r="J49" i="7"/>
  <c r="C30" i="1" s="1"/>
  <c r="K44" i="2"/>
  <c r="K8" i="3"/>
  <c r="K8" i="5" s="1"/>
  <c r="K8" i="6"/>
  <c r="K8" i="7"/>
  <c r="K48" i="7"/>
  <c r="K43" i="2"/>
  <c r="P36" i="2"/>
  <c r="K36" i="2"/>
  <c r="K29" i="2"/>
  <c r="C4" i="2"/>
  <c r="J44" i="2"/>
  <c r="J8" i="3"/>
  <c r="J8" i="5" s="1"/>
  <c r="J8" i="6"/>
  <c r="J8" i="7"/>
  <c r="J48" i="7"/>
  <c r="K22" i="2"/>
  <c r="J47" i="5"/>
  <c r="N44" i="2"/>
  <c r="N9" i="3"/>
  <c r="N9" i="5" s="1"/>
  <c r="N9" i="6"/>
  <c r="N48" i="6"/>
  <c r="N9" i="7" s="1"/>
  <c r="N36" i="2"/>
  <c r="M9" i="3"/>
  <c r="M9" i="5" s="1"/>
  <c r="M9" i="6"/>
  <c r="M9" i="7"/>
  <c r="M15" i="2"/>
  <c r="J15" i="2"/>
  <c r="J50" i="5" l="1"/>
  <c r="J46" i="2"/>
  <c r="P44" i="2"/>
  <c r="B36" i="2"/>
  <c r="C29" i="1"/>
  <c r="J10" i="3" l="1"/>
  <c r="J10" i="5" s="1"/>
  <c r="J10" i="6" s="1"/>
  <c r="J10" i="7" s="1"/>
  <c r="C31" i="1"/>
  <c r="P10" i="3"/>
  <c r="P10" i="5" s="1"/>
  <c r="P10" i="6" l="1"/>
  <c r="P10" i="7" s="1"/>
  <c r="C36" i="1"/>
  <c r="C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9" authorId="0" shapeId="0" xr:uid="{00000000-0006-0000-0200-000001000000}">
      <text>
        <r>
          <rPr>
            <sz val="10"/>
            <rFont val="Arial"/>
            <family val="2"/>
          </rPr>
          <t>Maximum total is $49.00</t>
        </r>
      </text>
    </comment>
    <comment ref="N19" authorId="0" shapeId="0" xr:uid="{00000000-0006-0000-0200-000002000000}">
      <text>
        <r>
          <rPr>
            <sz val="10"/>
            <rFont val="Arial"/>
            <family val="2"/>
          </rPr>
          <t>Maximum total is $52.30</t>
        </r>
      </text>
    </comment>
    <comment ref="M20" authorId="0" shapeId="0" xr:uid="{00000000-0006-0000-0200-000003000000}">
      <text>
        <r>
          <rPr>
            <sz val="10"/>
            <rFont val="Arial"/>
            <family val="2"/>
          </rPr>
          <t>Maximum amount is $94.10</t>
        </r>
      </text>
    </comment>
    <comment ref="N20" authorId="0" shapeId="0" xr:uid="{00000000-0006-0000-0200-000004000000}">
      <text>
        <r>
          <rPr>
            <sz val="10"/>
            <rFont val="Arial"/>
            <family val="2"/>
          </rPr>
          <t>Maximum amount is $111.10</t>
        </r>
      </text>
    </comment>
    <comment ref="M26" authorId="0" shapeId="0" xr:uid="{00000000-0006-0000-0200-000005000000}">
      <text>
        <r>
          <rPr>
            <sz val="10"/>
            <rFont val="Arial"/>
            <family val="2"/>
          </rPr>
          <t>Maximum Amount $49.00</t>
        </r>
      </text>
    </comment>
    <comment ref="N26" authorId="0" shapeId="0" xr:uid="{00000000-0006-0000-0200-000006000000}">
      <text>
        <r>
          <rPr>
            <sz val="10"/>
            <rFont val="Arial"/>
            <family val="2"/>
          </rPr>
          <t>Maximum total is $52.30</t>
        </r>
      </text>
    </comment>
    <comment ref="M27" authorId="0" shapeId="0" xr:uid="{00000000-0006-0000-0200-000007000000}">
      <text>
        <r>
          <rPr>
            <sz val="10"/>
            <rFont val="Arial"/>
            <family val="2"/>
          </rPr>
          <t>Maximum amount is $94.10</t>
        </r>
      </text>
    </comment>
    <comment ref="N27" authorId="0" shapeId="0" xr:uid="{00000000-0006-0000-0200-000008000000}">
      <text>
        <r>
          <rPr>
            <sz val="10"/>
            <rFont val="Arial"/>
            <family val="2"/>
          </rPr>
          <t>Maximum amount is $111.10</t>
        </r>
      </text>
    </comment>
    <comment ref="M33" authorId="0" shapeId="0" xr:uid="{00000000-0006-0000-0200-000009000000}">
      <text>
        <r>
          <rPr>
            <sz val="10"/>
            <rFont val="Arial"/>
            <family val="2"/>
          </rPr>
          <t>Maximum total is $49.00</t>
        </r>
      </text>
    </comment>
    <comment ref="N33" authorId="0" shapeId="0" xr:uid="{00000000-0006-0000-0200-00000A000000}">
      <text>
        <r>
          <rPr>
            <sz val="10"/>
            <rFont val="Arial"/>
            <family val="2"/>
          </rPr>
          <t>Maximum total is $52.30</t>
        </r>
      </text>
    </comment>
    <comment ref="M34" authorId="0" shapeId="0" xr:uid="{00000000-0006-0000-0200-00000B000000}">
      <text>
        <r>
          <rPr>
            <sz val="10"/>
            <rFont val="Arial"/>
            <family val="2"/>
          </rPr>
          <t>Maximum amount is $94.10</t>
        </r>
      </text>
    </comment>
    <comment ref="N34" authorId="0" shapeId="0" xr:uid="{00000000-0006-0000-0200-00000C000000}">
      <text>
        <r>
          <rPr>
            <sz val="10"/>
            <rFont val="Arial"/>
            <family val="2"/>
          </rPr>
          <t>Maximum amount is $111.10</t>
        </r>
      </text>
    </comment>
    <comment ref="M40" authorId="0" shapeId="0" xr:uid="{00000000-0006-0000-0200-00000D000000}">
      <text>
        <r>
          <rPr>
            <sz val="10"/>
            <rFont val="Arial"/>
            <family val="2"/>
          </rPr>
          <t>Maximum total is $49.00</t>
        </r>
      </text>
    </comment>
    <comment ref="N40" authorId="0" shapeId="0" xr:uid="{00000000-0006-0000-0200-00000E000000}">
      <text>
        <r>
          <rPr>
            <sz val="10"/>
            <rFont val="Arial"/>
            <family val="2"/>
          </rPr>
          <t>Maximum total is $52.30</t>
        </r>
      </text>
    </comment>
    <comment ref="M41" authorId="0" shapeId="0" xr:uid="{00000000-0006-0000-0200-00000F000000}">
      <text>
        <r>
          <rPr>
            <sz val="10"/>
            <rFont val="Arial"/>
            <family val="2"/>
          </rPr>
          <t>Maximum amount is $94.10</t>
        </r>
      </text>
    </comment>
    <comment ref="N41" authorId="0" shapeId="0" xr:uid="{00000000-0006-0000-0200-000010000000}">
      <text>
        <r>
          <rPr>
            <sz val="10"/>
            <rFont val="Arial"/>
            <family val="2"/>
          </rPr>
          <t>Maximum amount is $111.10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00000000-0006-0000-0300-000001000000}">
      <text>
        <r>
          <rPr>
            <sz val="10"/>
            <rFont val="Arial"/>
            <family val="2"/>
          </rPr>
          <t>Maximum total is $49.00</t>
        </r>
      </text>
    </comment>
    <comment ref="N16" authorId="0" shapeId="0" xr:uid="{00000000-0006-0000-0300-000002000000}">
      <text>
        <r>
          <rPr>
            <sz val="10"/>
            <rFont val="Arial"/>
            <family val="2"/>
          </rPr>
          <t>Maximum total is $52.30</t>
        </r>
      </text>
    </comment>
    <comment ref="M17" authorId="0" shapeId="0" xr:uid="{00000000-0006-0000-0300-000003000000}">
      <text>
        <r>
          <rPr>
            <sz val="10"/>
            <rFont val="Arial"/>
            <family val="2"/>
          </rPr>
          <t>Maximum amount is $94.10</t>
        </r>
      </text>
    </comment>
    <comment ref="N17" authorId="0" shapeId="0" xr:uid="{00000000-0006-0000-0300-000004000000}">
      <text>
        <r>
          <rPr>
            <sz val="10"/>
            <rFont val="Arial"/>
            <family val="2"/>
          </rPr>
          <t>Maximum amount is $111.10</t>
        </r>
      </text>
    </comment>
    <comment ref="M23" authorId="0" shapeId="0" xr:uid="{00000000-0006-0000-0300-000005000000}">
      <text>
        <r>
          <rPr>
            <sz val="10"/>
            <rFont val="Arial"/>
            <family val="2"/>
          </rPr>
          <t>Maximum total is $49.00</t>
        </r>
      </text>
    </comment>
    <comment ref="N23" authorId="0" shapeId="0" xr:uid="{00000000-0006-0000-0300-000006000000}">
      <text>
        <r>
          <rPr>
            <sz val="10"/>
            <rFont val="Arial"/>
            <family val="2"/>
          </rPr>
          <t>Maximum total is $52.30</t>
        </r>
      </text>
    </comment>
    <comment ref="M24" authorId="0" shapeId="0" xr:uid="{00000000-0006-0000-0300-000007000000}">
      <text>
        <r>
          <rPr>
            <sz val="10"/>
            <rFont val="Arial"/>
            <family val="2"/>
          </rPr>
          <t>Maximum amount is $94.10</t>
        </r>
      </text>
    </comment>
    <comment ref="N24" authorId="0" shapeId="0" xr:uid="{00000000-0006-0000-0300-000008000000}">
      <text>
        <r>
          <rPr>
            <sz val="10"/>
            <rFont val="Arial"/>
            <family val="2"/>
          </rPr>
          <t>Maximum amount is $111.10</t>
        </r>
      </text>
    </comment>
    <comment ref="M30" authorId="0" shapeId="0" xr:uid="{00000000-0006-0000-0300-000009000000}">
      <text>
        <r>
          <rPr>
            <sz val="10"/>
            <rFont val="Arial"/>
            <family val="2"/>
          </rPr>
          <t>Maximum total is $49.00</t>
        </r>
      </text>
    </comment>
    <comment ref="N30" authorId="0" shapeId="0" xr:uid="{00000000-0006-0000-0300-00000A000000}">
      <text>
        <r>
          <rPr>
            <sz val="10"/>
            <rFont val="Arial"/>
            <family val="2"/>
          </rPr>
          <t>Maximum total is $52.30</t>
        </r>
      </text>
    </comment>
    <comment ref="M31" authorId="0" shapeId="0" xr:uid="{00000000-0006-0000-0300-00000B000000}">
      <text>
        <r>
          <rPr>
            <sz val="10"/>
            <rFont val="Arial"/>
            <family val="2"/>
          </rPr>
          <t>Maximum amount is $94.10</t>
        </r>
      </text>
    </comment>
    <comment ref="N31" authorId="0" shapeId="0" xr:uid="{00000000-0006-0000-0300-00000C000000}">
      <text>
        <r>
          <rPr>
            <sz val="10"/>
            <rFont val="Arial"/>
            <family val="2"/>
          </rPr>
          <t>Maximum amount is $111.10</t>
        </r>
      </text>
    </comment>
    <comment ref="M37" authorId="0" shapeId="0" xr:uid="{00000000-0006-0000-0300-00000D000000}">
      <text>
        <r>
          <rPr>
            <sz val="10"/>
            <rFont val="Arial"/>
            <family val="2"/>
          </rPr>
          <t>Maximum total is $49.00</t>
        </r>
      </text>
    </comment>
    <comment ref="N37" authorId="0" shapeId="0" xr:uid="{00000000-0006-0000-0300-00000E000000}">
      <text>
        <r>
          <rPr>
            <sz val="10"/>
            <rFont val="Arial"/>
            <family val="2"/>
          </rPr>
          <t>Maximum total is $52.30</t>
        </r>
      </text>
    </comment>
    <comment ref="M38" authorId="0" shapeId="0" xr:uid="{00000000-0006-0000-0300-00000F000000}">
      <text>
        <r>
          <rPr>
            <sz val="10"/>
            <rFont val="Arial"/>
            <family val="2"/>
          </rPr>
          <t>Maximum amount is $94.10</t>
        </r>
      </text>
    </comment>
    <comment ref="N38" authorId="0" shapeId="0" xr:uid="{00000000-0006-0000-0300-000010000000}">
      <text>
        <r>
          <rPr>
            <b/>
            <sz val="11"/>
            <color indexed="10"/>
            <rFont val="Tahoma"/>
            <family val="2"/>
          </rPr>
          <t>Maximum amount is $105.20</t>
        </r>
      </text>
    </comment>
    <comment ref="M44" authorId="0" shapeId="0" xr:uid="{00000000-0006-0000-0300-000011000000}">
      <text>
        <r>
          <rPr>
            <sz val="10"/>
            <rFont val="Arial"/>
            <family val="2"/>
          </rPr>
          <t>Maximum total is $49.00</t>
        </r>
      </text>
    </comment>
    <comment ref="N44" authorId="0" shapeId="0" xr:uid="{00000000-0006-0000-0300-000012000000}">
      <text>
        <r>
          <rPr>
            <sz val="10"/>
            <rFont val="Arial"/>
            <family val="2"/>
          </rPr>
          <t>Maximum total is $52.30</t>
        </r>
      </text>
    </comment>
    <comment ref="M45" authorId="0" shapeId="0" xr:uid="{00000000-0006-0000-0300-000013000000}">
      <text>
        <r>
          <rPr>
            <sz val="10"/>
            <rFont val="Arial"/>
            <family val="2"/>
          </rPr>
          <t>Maximum amount is $94.10</t>
        </r>
      </text>
    </comment>
    <comment ref="N45" authorId="0" shapeId="0" xr:uid="{00000000-0006-0000-0300-000014000000}">
      <text>
        <r>
          <rPr>
            <sz val="10"/>
            <rFont val="Arial"/>
            <family val="2"/>
          </rPr>
          <t>Maximum amount is $111.10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00000000-0006-0000-0400-000001000000}">
      <text>
        <r>
          <rPr>
            <sz val="10"/>
            <rFont val="Arial"/>
            <family val="2"/>
          </rPr>
          <t>Maximum total is $49.00</t>
        </r>
      </text>
    </comment>
    <comment ref="N16" authorId="0" shapeId="0" xr:uid="{00000000-0006-0000-0400-000002000000}">
      <text>
        <r>
          <rPr>
            <sz val="10"/>
            <rFont val="Arial"/>
            <family val="2"/>
          </rPr>
          <t>Maximum total is $52.30</t>
        </r>
      </text>
    </comment>
    <comment ref="M17" authorId="0" shapeId="0" xr:uid="{00000000-0006-0000-0400-000003000000}">
      <text>
        <r>
          <rPr>
            <sz val="10"/>
            <rFont val="Arial"/>
            <family val="2"/>
          </rPr>
          <t>Maximum amount is $94.10</t>
        </r>
      </text>
    </comment>
    <comment ref="N17" authorId="0" shapeId="0" xr:uid="{00000000-0006-0000-0400-000004000000}">
      <text>
        <r>
          <rPr>
            <sz val="10"/>
            <rFont val="Arial"/>
            <family val="2"/>
          </rPr>
          <t>Maximum amount is $111.10</t>
        </r>
      </text>
    </comment>
    <comment ref="M23" authorId="0" shapeId="0" xr:uid="{00000000-0006-0000-0400-000005000000}">
      <text>
        <r>
          <rPr>
            <sz val="10"/>
            <rFont val="Arial"/>
            <family val="2"/>
          </rPr>
          <t>Maximum total is $49.00</t>
        </r>
      </text>
    </comment>
    <comment ref="N23" authorId="0" shapeId="0" xr:uid="{00000000-0006-0000-0400-000006000000}">
      <text>
        <r>
          <rPr>
            <sz val="10"/>
            <rFont val="Arial"/>
            <family val="2"/>
          </rPr>
          <t>Maximum total is $52.30</t>
        </r>
      </text>
    </comment>
    <comment ref="M24" authorId="0" shapeId="0" xr:uid="{00000000-0006-0000-0400-000007000000}">
      <text>
        <r>
          <rPr>
            <sz val="10"/>
            <rFont val="Arial"/>
            <family val="2"/>
          </rPr>
          <t>Maximum amount is $94.10</t>
        </r>
      </text>
    </comment>
    <comment ref="N24" authorId="0" shapeId="0" xr:uid="{00000000-0006-0000-0400-000008000000}">
      <text>
        <r>
          <rPr>
            <sz val="10"/>
            <rFont val="Arial"/>
            <family val="2"/>
          </rPr>
          <t>Maximum amount is $111.10</t>
        </r>
      </text>
    </comment>
    <comment ref="M30" authorId="0" shapeId="0" xr:uid="{00000000-0006-0000-0400-000009000000}">
      <text>
        <r>
          <rPr>
            <sz val="10"/>
            <rFont val="Arial"/>
            <family val="2"/>
          </rPr>
          <t>Maximum total is $49.00</t>
        </r>
      </text>
    </comment>
    <comment ref="N30" authorId="0" shapeId="0" xr:uid="{00000000-0006-0000-0400-00000A000000}">
      <text>
        <r>
          <rPr>
            <sz val="10"/>
            <rFont val="Arial"/>
            <family val="2"/>
          </rPr>
          <t>Maximum total is $52.30</t>
        </r>
      </text>
    </comment>
    <comment ref="M31" authorId="0" shapeId="0" xr:uid="{00000000-0006-0000-0400-00000B000000}">
      <text>
        <r>
          <rPr>
            <sz val="10"/>
            <rFont val="Arial"/>
            <family val="2"/>
          </rPr>
          <t>Maximum amount is $94.10</t>
        </r>
      </text>
    </comment>
    <comment ref="N31" authorId="0" shapeId="0" xr:uid="{00000000-0006-0000-0400-00000C000000}">
      <text>
        <r>
          <rPr>
            <sz val="10"/>
            <rFont val="Arial"/>
            <family val="2"/>
          </rPr>
          <t>Maximum amount is $111.10</t>
        </r>
      </text>
    </comment>
    <comment ref="M37" authorId="0" shapeId="0" xr:uid="{00000000-0006-0000-0400-00000D000000}">
      <text>
        <r>
          <rPr>
            <sz val="10"/>
            <rFont val="Arial"/>
            <family val="2"/>
          </rPr>
          <t>Maximum total is $49.00</t>
        </r>
      </text>
    </comment>
    <comment ref="N37" authorId="0" shapeId="0" xr:uid="{00000000-0006-0000-0400-00000E000000}">
      <text>
        <r>
          <rPr>
            <sz val="10"/>
            <rFont val="Arial"/>
            <family val="2"/>
          </rPr>
          <t>Maximum total is $52.30</t>
        </r>
      </text>
    </comment>
    <comment ref="M38" authorId="0" shapeId="0" xr:uid="{00000000-0006-0000-0400-00000F000000}">
      <text>
        <r>
          <rPr>
            <sz val="10"/>
            <rFont val="Arial"/>
            <family val="2"/>
          </rPr>
          <t>Maximum amount is $94.10</t>
        </r>
      </text>
    </comment>
    <comment ref="N38" authorId="0" shapeId="0" xr:uid="{00000000-0006-0000-0400-000010000000}">
      <text>
        <r>
          <rPr>
            <sz val="10"/>
            <rFont val="Arial"/>
            <family val="2"/>
          </rPr>
          <t>Maximum amount is $111.10</t>
        </r>
      </text>
    </comment>
    <comment ref="M44" authorId="0" shapeId="0" xr:uid="{00000000-0006-0000-0400-000011000000}">
      <text>
        <r>
          <rPr>
            <sz val="10"/>
            <rFont val="Arial"/>
            <family val="2"/>
          </rPr>
          <t>Maximum total is $49.00</t>
        </r>
      </text>
    </comment>
    <comment ref="N44" authorId="0" shapeId="0" xr:uid="{00000000-0006-0000-0400-000012000000}">
      <text>
        <r>
          <rPr>
            <sz val="10"/>
            <rFont val="Arial"/>
            <family val="2"/>
          </rPr>
          <t>Maximum total is $52.30</t>
        </r>
      </text>
    </comment>
    <comment ref="M45" authorId="0" shapeId="0" xr:uid="{00000000-0006-0000-0400-000013000000}">
      <text>
        <r>
          <rPr>
            <sz val="10"/>
            <rFont val="Arial"/>
            <family val="2"/>
          </rPr>
          <t>Maximum amount is $94.10</t>
        </r>
      </text>
    </comment>
    <comment ref="N45" authorId="0" shapeId="0" xr:uid="{00000000-0006-0000-0400-000014000000}">
      <text>
        <r>
          <rPr>
            <sz val="10"/>
            <rFont val="Arial"/>
            <family val="2"/>
          </rPr>
          <t>Maximum amount is $111.10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00000000-0006-0000-0500-000001000000}">
      <text>
        <r>
          <rPr>
            <sz val="10"/>
            <rFont val="Arial"/>
            <family val="2"/>
          </rPr>
          <t>Maximum total is $49.00</t>
        </r>
      </text>
    </comment>
    <comment ref="N16" authorId="0" shapeId="0" xr:uid="{00000000-0006-0000-0500-000002000000}">
      <text>
        <r>
          <rPr>
            <sz val="10"/>
            <rFont val="Arial"/>
            <family val="2"/>
          </rPr>
          <t>Maximum total is $52.30</t>
        </r>
      </text>
    </comment>
    <comment ref="M17" authorId="0" shapeId="0" xr:uid="{00000000-0006-0000-0500-000003000000}">
      <text>
        <r>
          <rPr>
            <sz val="10"/>
            <rFont val="Arial"/>
            <family val="2"/>
          </rPr>
          <t>Maximum amount is $94.10</t>
        </r>
      </text>
    </comment>
    <comment ref="N17" authorId="0" shapeId="0" xr:uid="{00000000-0006-0000-0500-000004000000}">
      <text>
        <r>
          <rPr>
            <sz val="10"/>
            <rFont val="Arial"/>
            <family val="2"/>
          </rPr>
          <t>Maximum amount is $111.10</t>
        </r>
      </text>
    </comment>
    <comment ref="M23" authorId="0" shapeId="0" xr:uid="{00000000-0006-0000-0500-000005000000}">
      <text>
        <r>
          <rPr>
            <sz val="10"/>
            <rFont val="Arial"/>
            <family val="2"/>
          </rPr>
          <t>Maximum total is $49.00</t>
        </r>
      </text>
    </comment>
    <comment ref="N23" authorId="0" shapeId="0" xr:uid="{00000000-0006-0000-0500-000006000000}">
      <text>
        <r>
          <rPr>
            <sz val="10"/>
            <rFont val="Arial"/>
            <family val="2"/>
          </rPr>
          <t>Maximum total is $52.30</t>
        </r>
      </text>
    </comment>
    <comment ref="M24" authorId="0" shapeId="0" xr:uid="{00000000-0006-0000-0500-000007000000}">
      <text>
        <r>
          <rPr>
            <sz val="10"/>
            <rFont val="Arial"/>
            <family val="2"/>
          </rPr>
          <t>Maximum amount is $94.10</t>
        </r>
      </text>
    </comment>
    <comment ref="N24" authorId="0" shapeId="0" xr:uid="{00000000-0006-0000-0500-000008000000}">
      <text>
        <r>
          <rPr>
            <sz val="10"/>
            <rFont val="Arial"/>
            <family val="2"/>
          </rPr>
          <t>Maximum amount is $111.10</t>
        </r>
      </text>
    </comment>
    <comment ref="M30" authorId="0" shapeId="0" xr:uid="{00000000-0006-0000-0500-000009000000}">
      <text>
        <r>
          <rPr>
            <sz val="10"/>
            <rFont val="Arial"/>
            <family val="2"/>
          </rPr>
          <t>Maximum total is $49.00</t>
        </r>
      </text>
    </comment>
    <comment ref="N30" authorId="0" shapeId="0" xr:uid="{00000000-0006-0000-0500-00000A000000}">
      <text>
        <r>
          <rPr>
            <sz val="10"/>
            <rFont val="Arial"/>
            <family val="2"/>
          </rPr>
          <t>Maximum total is $52.30</t>
        </r>
      </text>
    </comment>
    <comment ref="M31" authorId="0" shapeId="0" xr:uid="{00000000-0006-0000-0500-00000B000000}">
      <text>
        <r>
          <rPr>
            <sz val="10"/>
            <rFont val="Arial"/>
            <family val="2"/>
          </rPr>
          <t>Maximum amount is $94.10</t>
        </r>
      </text>
    </comment>
    <comment ref="N31" authorId="0" shapeId="0" xr:uid="{00000000-0006-0000-0500-00000C000000}">
      <text>
        <r>
          <rPr>
            <sz val="10"/>
            <rFont val="Arial"/>
            <family val="2"/>
          </rPr>
          <t>Maximum amount is $111.10</t>
        </r>
      </text>
    </comment>
    <comment ref="M37" authorId="0" shapeId="0" xr:uid="{00000000-0006-0000-0500-00000D000000}">
      <text>
        <r>
          <rPr>
            <sz val="10"/>
            <rFont val="Arial"/>
            <family val="2"/>
          </rPr>
          <t>Maximum total is $49.00</t>
        </r>
      </text>
    </comment>
    <comment ref="N37" authorId="0" shapeId="0" xr:uid="{00000000-0006-0000-0500-00000E000000}">
      <text>
        <r>
          <rPr>
            <sz val="10"/>
            <rFont val="Arial"/>
            <family val="2"/>
          </rPr>
          <t>Maximum total is $52.30</t>
        </r>
      </text>
    </comment>
    <comment ref="M38" authorId="0" shapeId="0" xr:uid="{00000000-0006-0000-0500-00000F000000}">
      <text>
        <r>
          <rPr>
            <sz val="10"/>
            <rFont val="Arial"/>
            <family val="2"/>
          </rPr>
          <t>Maximum amount is $94.10</t>
        </r>
      </text>
    </comment>
    <comment ref="N38" authorId="0" shapeId="0" xr:uid="{00000000-0006-0000-0500-000010000000}">
      <text>
        <r>
          <rPr>
            <sz val="10"/>
            <rFont val="Arial"/>
            <family val="2"/>
          </rPr>
          <t>Maximum amount is $111.10</t>
        </r>
      </text>
    </comment>
    <comment ref="M44" authorId="0" shapeId="0" xr:uid="{00000000-0006-0000-0500-000011000000}">
      <text>
        <r>
          <rPr>
            <sz val="10"/>
            <rFont val="Arial"/>
            <family val="2"/>
          </rPr>
          <t>Maximum total is $49.00</t>
        </r>
      </text>
    </comment>
    <comment ref="N44" authorId="0" shapeId="0" xr:uid="{00000000-0006-0000-0500-000012000000}">
      <text>
        <r>
          <rPr>
            <sz val="10"/>
            <rFont val="Arial"/>
            <family val="2"/>
          </rPr>
          <t>Maximum total is $52.30</t>
        </r>
      </text>
    </comment>
    <comment ref="M45" authorId="0" shapeId="0" xr:uid="{00000000-0006-0000-0500-000013000000}">
      <text>
        <r>
          <rPr>
            <sz val="10"/>
            <rFont val="Arial"/>
            <family val="2"/>
          </rPr>
          <t>Maximum amount is $94.10</t>
        </r>
      </text>
    </comment>
    <comment ref="N45" authorId="0" shapeId="0" xr:uid="{00000000-0006-0000-0500-000014000000}">
      <text>
        <r>
          <rPr>
            <sz val="10"/>
            <rFont val="Arial"/>
            <family val="2"/>
          </rPr>
          <t>Maximum amount is $111.10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00000000-0006-0000-0600-000001000000}">
      <text>
        <r>
          <rPr>
            <sz val="10"/>
            <rFont val="Arial"/>
            <family val="2"/>
          </rPr>
          <t>Maximum total is $49.00</t>
        </r>
      </text>
    </comment>
    <comment ref="N16" authorId="0" shapeId="0" xr:uid="{00000000-0006-0000-0600-000002000000}">
      <text>
        <r>
          <rPr>
            <sz val="10"/>
            <rFont val="Arial"/>
            <family val="2"/>
          </rPr>
          <t>Maximum total is $52.30</t>
        </r>
      </text>
    </comment>
    <comment ref="M17" authorId="0" shapeId="0" xr:uid="{00000000-0006-0000-0600-000003000000}">
      <text>
        <r>
          <rPr>
            <sz val="10"/>
            <rFont val="Arial"/>
            <family val="2"/>
          </rPr>
          <t>Maximum amount is $94.10</t>
        </r>
      </text>
    </comment>
    <comment ref="N17" authorId="0" shapeId="0" xr:uid="{00000000-0006-0000-0600-000004000000}">
      <text>
        <r>
          <rPr>
            <sz val="10"/>
            <rFont val="Arial"/>
            <family val="2"/>
          </rPr>
          <t>Maximum amount is $111.10</t>
        </r>
      </text>
    </comment>
    <comment ref="M23" authorId="0" shapeId="0" xr:uid="{00000000-0006-0000-0600-000005000000}">
      <text>
        <r>
          <rPr>
            <sz val="10"/>
            <rFont val="Arial"/>
            <family val="2"/>
          </rPr>
          <t>Maximum total is $49.00</t>
        </r>
      </text>
    </comment>
    <comment ref="N23" authorId="0" shapeId="0" xr:uid="{00000000-0006-0000-0600-000006000000}">
      <text>
        <r>
          <rPr>
            <sz val="10"/>
            <rFont val="Arial"/>
            <family val="2"/>
          </rPr>
          <t>Maximum total is $52.30</t>
        </r>
      </text>
    </comment>
    <comment ref="M24" authorId="0" shapeId="0" xr:uid="{00000000-0006-0000-0600-000007000000}">
      <text>
        <r>
          <rPr>
            <sz val="10"/>
            <rFont val="Arial"/>
            <family val="2"/>
          </rPr>
          <t>Maximum amount is $94.10</t>
        </r>
      </text>
    </comment>
    <comment ref="N24" authorId="0" shapeId="0" xr:uid="{00000000-0006-0000-0600-000008000000}">
      <text>
        <r>
          <rPr>
            <sz val="10"/>
            <rFont val="Arial"/>
            <family val="2"/>
          </rPr>
          <t>Maximum amount is $111.10</t>
        </r>
      </text>
    </comment>
    <comment ref="M30" authorId="0" shapeId="0" xr:uid="{00000000-0006-0000-0600-000009000000}">
      <text>
        <r>
          <rPr>
            <sz val="10"/>
            <rFont val="Arial"/>
            <family val="2"/>
          </rPr>
          <t>Maximum total is $49.00</t>
        </r>
      </text>
    </comment>
    <comment ref="N30" authorId="0" shapeId="0" xr:uid="{00000000-0006-0000-0600-00000A000000}">
      <text>
        <r>
          <rPr>
            <sz val="10"/>
            <rFont val="Arial"/>
            <family val="2"/>
          </rPr>
          <t>Maximum total is $52.30</t>
        </r>
      </text>
    </comment>
    <comment ref="M31" authorId="0" shapeId="0" xr:uid="{00000000-0006-0000-0600-00000B000000}">
      <text>
        <r>
          <rPr>
            <sz val="10"/>
            <rFont val="Arial"/>
            <family val="2"/>
          </rPr>
          <t>Maximum amount is $94.10</t>
        </r>
      </text>
    </comment>
    <comment ref="N31" authorId="0" shapeId="0" xr:uid="{00000000-0006-0000-0600-00000C000000}">
      <text>
        <r>
          <rPr>
            <sz val="10"/>
            <rFont val="Arial"/>
            <family val="2"/>
          </rPr>
          <t>Maximum amount is $111.10</t>
        </r>
      </text>
    </comment>
    <comment ref="M37" authorId="0" shapeId="0" xr:uid="{00000000-0006-0000-0600-00000D000000}">
      <text>
        <r>
          <rPr>
            <sz val="10"/>
            <rFont val="Arial"/>
            <family val="2"/>
          </rPr>
          <t>Maximum total is $49.00</t>
        </r>
      </text>
    </comment>
    <comment ref="N37" authorId="0" shapeId="0" xr:uid="{00000000-0006-0000-0600-00000E000000}">
      <text>
        <r>
          <rPr>
            <sz val="10"/>
            <rFont val="Arial"/>
            <family val="2"/>
          </rPr>
          <t>Maximum total is $52.30</t>
        </r>
      </text>
    </comment>
    <comment ref="M38" authorId="0" shapeId="0" xr:uid="{00000000-0006-0000-0600-00000F000000}">
      <text>
        <r>
          <rPr>
            <sz val="10"/>
            <rFont val="Arial"/>
            <family val="2"/>
          </rPr>
          <t>Maximum amount is $94.10</t>
        </r>
      </text>
    </comment>
    <comment ref="N38" authorId="0" shapeId="0" xr:uid="{00000000-0006-0000-0600-000010000000}">
      <text>
        <r>
          <rPr>
            <sz val="10"/>
            <rFont val="Arial"/>
            <family val="2"/>
          </rPr>
          <t>Maximum amount is $111.10</t>
        </r>
      </text>
    </comment>
    <comment ref="M44" authorId="0" shapeId="0" xr:uid="{00000000-0006-0000-0600-000011000000}">
      <text>
        <r>
          <rPr>
            <sz val="10"/>
            <rFont val="Arial"/>
            <family val="2"/>
          </rPr>
          <t>Maximum total is $49.00</t>
        </r>
      </text>
    </comment>
    <comment ref="N44" authorId="0" shapeId="0" xr:uid="{00000000-0006-0000-0600-000012000000}">
      <text>
        <r>
          <rPr>
            <sz val="10"/>
            <rFont val="Arial"/>
            <family val="2"/>
          </rPr>
          <t>Maximum total is $52.30</t>
        </r>
      </text>
    </comment>
    <comment ref="M45" authorId="0" shapeId="0" xr:uid="{00000000-0006-0000-0600-000013000000}">
      <text>
        <r>
          <rPr>
            <sz val="10"/>
            <rFont val="Arial"/>
            <family val="2"/>
          </rPr>
          <t>Maximum amount is $94.10</t>
        </r>
      </text>
    </comment>
    <comment ref="N45" authorId="0" shapeId="0" xr:uid="{00000000-0006-0000-0600-000014000000}">
      <text>
        <r>
          <rPr>
            <sz val="10"/>
            <rFont val="Arial"/>
            <family val="2"/>
          </rPr>
          <t>Maximum amount is $111.10</t>
        </r>
      </text>
    </comment>
  </commentList>
</comments>
</file>

<file path=xl/sharedStrings.xml><?xml version="1.0" encoding="utf-8"?>
<sst xmlns="http://schemas.openxmlformats.org/spreadsheetml/2006/main" count="1144" uniqueCount="200">
  <si>
    <t>Travel Expense Reimbursement/Reconciliation Instructions</t>
  </si>
  <si>
    <t>The Travel Expense Reimbursement form must be used to reimburse employees, non-employees, and board members for business trips.  This is a multi-page form and also serves as a p-card reconciliation form when travel expenses have been charged on an employee's p-card.  Travel reimbursement requests are due no later than 30 days after the month in which travel ends.  The employee should read and be aware of the Travel policy before completing this form.</t>
  </si>
  <si>
    <t xml:space="preserve">***DO NOT ADD/MODIFY/DELETE ANY FIELDS OR CHARACTERS ON THIS FORM *** </t>
  </si>
  <si>
    <t xml:space="preserve">When you are ready to request an employee reimbursement, go to the Travel Expense Reimbursement link under Travel - Forms on the OOC website and open the appropriate file for your travel period.  (2 forms currently exist due to a change in reimbursement rates.) </t>
  </si>
  <si>
    <t>Daily Summary Page</t>
  </si>
  <si>
    <t>(Daily Travel Detail pages should be completed prior to completing the Daily Summary Page in order to get the proper total amounts.)</t>
  </si>
  <si>
    <t>If this form is being used to reconcile p-card purchases, enter the 3-digit division acronym in the Division box and enter the cardholder's name (last name, first name) in the Cardholder box.</t>
  </si>
  <si>
    <t xml:space="preserve"> Put an 'X' in the appropriate box for the person being reimbursed, such as an Employee; Board, Council, Commission, Committee; or Non- Employee)  </t>
  </si>
  <si>
    <t>a)</t>
  </si>
  <si>
    <t>Employees must enter their full BEACON number</t>
  </si>
  <si>
    <t>b)</t>
  </si>
  <si>
    <t>Board members, etc. and non-employees must enter their full social security number.</t>
  </si>
  <si>
    <t xml:space="preserve"> If you are requesting a reimbursement for a new employee, check the New Claimant box and send a direct deposit form, cancelled check, and copy of a payroll form with the employee's BEACON number clearly printed on it.</t>
  </si>
  <si>
    <t xml:space="preserve">If the employee has had a change of address, check the New Address box. </t>
  </si>
  <si>
    <t xml:space="preserve"> Enter the claimant's full payroll name and address.</t>
  </si>
  <si>
    <t xml:space="preserve"> Enter the claimant's Division/Section/Board and Title. </t>
  </si>
  <si>
    <t xml:space="preserve"> Enter the claimant's headquarters (city).</t>
  </si>
  <si>
    <t xml:space="preserve"> Enter the claimant's duty station if it is difference from their headquarters.</t>
  </si>
  <si>
    <t>Enter the claimant's normal work day hours.  This is their regularly scheduled work hours when not travelling.</t>
  </si>
  <si>
    <t>Enter the time period covered by the request.  This must be the starting date of the trip and the ending date of the travel.</t>
  </si>
  <si>
    <t>The Remit Code/Message field is typically used to record the quantity of gas used (if applicable) or any other information that may need to be noted.</t>
  </si>
  <si>
    <t>The Claimant must sign and date the form.</t>
  </si>
  <si>
    <t>The Supervisor must sign and date the form.</t>
  </si>
  <si>
    <t>The Budget Officer must initial the box to verify that the company/account/center listed are validated and that funds are available for paying the reimbursement.</t>
  </si>
  <si>
    <t xml:space="preserve"> If the travel expenses were charged on a p-card, the P-Card Number box must be   completed with the last 8 digits of the cardholder's purchasing card.</t>
  </si>
  <si>
    <t xml:space="preserve"> Enter the amount and appropriate funding information for each p-card receipt, if  applicable.</t>
  </si>
  <si>
    <t xml:space="preserve">Enter any Accrual Codes, if required. (These are required during year-end closing when entering invoices received in July are for June goods or services.)  </t>
  </si>
  <si>
    <t>Enter any 1099 codes, if necessary.</t>
  </si>
  <si>
    <t>For non-p-card charges, enter the amount and appropriate funding information in the following section.</t>
  </si>
  <si>
    <t>Enter any NC OpenBook indicator codes, if necessary.</t>
  </si>
  <si>
    <t>Daily Travel Detail pages</t>
  </si>
  <si>
    <t>(Daily Travel Detail pages should be completed prior to completing the Daily Summary Page in order to get the proper total amounts.)  Each day in travel status is recorded individually.  The claimant's name, identification number, and date will automatically transfer from the Daily Summary page.</t>
  </si>
  <si>
    <t>Enter the date on which the travel begins</t>
  </si>
  <si>
    <t>Enter the location from which you are leaving in the From box and the destination to which you are travelling in the To box.</t>
  </si>
  <si>
    <t>Enter the time you are departing (either am or pm) as well as the time you returned (either am or pm).</t>
  </si>
  <si>
    <t>Day trips require both a departure and return time</t>
  </si>
  <si>
    <t>Overnight trips will list the departure time on the first day in travel status.  The return time will be listed on the final day in travel status.  (No other times are needed.)</t>
  </si>
  <si>
    <t>If a private car is used, record the actual number of miles travelled.  (The amount will automatically calculate in the Transportation section.)</t>
  </si>
  <si>
    <t>Enter the Purpose of the Trip.</t>
  </si>
  <si>
    <t>Under the Transportation section, list the amounts paid for the appropriate modes of travel used in the proper column.  (A legend is provided at the bottom of the page.)</t>
  </si>
  <si>
    <t>Under the Subsistence section, list the per diem amounts to be paid for the number of meals allowed (based on the travel period) in the appropriate column.  (A legend is provided at the bottom of the page, and an information box will appear with the current approved per diem rate for each meal.)</t>
  </si>
  <si>
    <t>Meals may be charged on the p-card.</t>
  </si>
  <si>
    <t>No excess meal allowance will be reimbursed if actual expenses are below the per diem allowance.</t>
  </si>
  <si>
    <t>Under the Other Travel Expenses section, list the type and amount paid for each individual miscellaneous travel expense, such as parking, baggage, registration, etc.  (A legend is provided at the bottom of the page.)</t>
  </si>
  <si>
    <t xml:space="preserve">Daily totals will automatically calculate for private car mileage, transportation, subsistence, and other expenses.  </t>
  </si>
  <si>
    <t xml:space="preserve">Grand totals will automatically calculate for all travel recorded on each Daily Travel Detail page.  </t>
  </si>
  <si>
    <t>Multiple Daily Travel Detail pages are provided when in travel status for more than 5 days.  Grand totals from Page 1 will automatically transfer to Page 2 in the Totals Brought Forward section.</t>
  </si>
  <si>
    <t xml:space="preserve">Final grant totals (from the last Daily Travel Detail page used) must be carried forward to the Daily Summary Page.  </t>
  </si>
  <si>
    <t xml:space="preserve"> </t>
  </si>
  <si>
    <t xml:space="preserve">               DEPARTMENT OF ENVIRONMENTAL QUALITY</t>
  </si>
  <si>
    <t>TRAVEL EXPENSE REIMBURSEMENT/RECONCILIATION FORM</t>
  </si>
  <si>
    <t xml:space="preserve">        ***PLEASE USE YOUR TAB KEY TO ACCESS AVAILABLE FIELDS***</t>
  </si>
  <si>
    <r>
      <t xml:space="preserve">INSTRUCTIONS TO CLAIMANT:  Submit one original to your division Travel Contact.  </t>
    </r>
    <r>
      <rPr>
        <u/>
        <sz val="11"/>
        <color indexed="18"/>
        <rFont val="Arial"/>
        <family val="2"/>
      </rPr>
      <t>Attach all necessary original receipts and other supporting documents to this form, including your TA and any prior written approval of excess registration, lodging and out-of-state travel</t>
    </r>
    <r>
      <rPr>
        <sz val="11"/>
        <color indexed="18"/>
        <rFont val="Arial"/>
        <family val="2"/>
      </rPr>
      <t xml:space="preserve">.  Retain one (1) copy for your records.  Please complete amount, company, account, and center fields.  </t>
    </r>
    <r>
      <rPr>
        <b/>
        <sz val="11"/>
        <color indexed="10"/>
        <rFont val="Arial"/>
        <family val="2"/>
      </rPr>
      <t>File no later than 30 days after month in which travel ends</t>
    </r>
    <r>
      <rPr>
        <sz val="11"/>
        <color indexed="18"/>
        <rFont val="Arial"/>
        <family val="2"/>
      </rPr>
      <t xml:space="preserve">.  Prepare in ink or type.  Make all corrections by drawing line through erroneous data and entering correct data.  Do not use white-out.  Initial all corrections or revisions.  </t>
    </r>
  </si>
  <si>
    <t>Employee</t>
  </si>
  <si>
    <t>Non-Employee (Committee, DIT, Temp)</t>
  </si>
  <si>
    <t>Beacon #</t>
  </si>
  <si>
    <t>Supplier # (if temp)</t>
  </si>
  <si>
    <t>DEQ Email Address</t>
  </si>
  <si>
    <t>Division</t>
  </si>
  <si>
    <t>Name</t>
  </si>
  <si>
    <t>Headquarters (City):</t>
  </si>
  <si>
    <t>Duty Station (If different from above):</t>
  </si>
  <si>
    <t>Claimant’s Home Address (Street)</t>
  </si>
  <si>
    <t>Normal Work Day Hours:</t>
  </si>
  <si>
    <t>Start:</t>
  </si>
  <si>
    <t>8:30am</t>
  </si>
  <si>
    <t>City, State, Zip</t>
  </si>
  <si>
    <t>Period Covered by this Request:</t>
  </si>
  <si>
    <t>From:</t>
  </si>
  <si>
    <t xml:space="preserve">Under penalties of perjury, I certify this is a true and accurate statement of the city of lodging, expenses and allowances incurred in the service of the State, and this request complies with all Department and State travel policies and regulations.  </t>
  </si>
  <si>
    <t xml:space="preserve">I have examined this reimbursement request and certify that funds are available in the proper accounting codes to pay this claim, and this request complies with all Department and State travel policies and regulations.  </t>
  </si>
  <si>
    <t>(Claimant)</t>
  </si>
  <si>
    <t>(Date)</t>
  </si>
  <si>
    <t>(Supervisor)</t>
  </si>
  <si>
    <t>Budget Officer</t>
  </si>
  <si>
    <t xml:space="preserve">Account Coding Instructions (please use these fields if reimbursement needs to be coded to specific </t>
  </si>
  <si>
    <t>Budget Fund</t>
  </si>
  <si>
    <t>Category</t>
  </si>
  <si>
    <t>AMOUNT</t>
  </si>
  <si>
    <t>Account</t>
  </si>
  <si>
    <t>AMU</t>
  </si>
  <si>
    <t>Project</t>
  </si>
  <si>
    <t>In</t>
  </si>
  <si>
    <t>Transit Ground</t>
  </si>
  <si>
    <t>Transit Air</t>
  </si>
  <si>
    <t>52711000</t>
  </si>
  <si>
    <t>Mileage</t>
  </si>
  <si>
    <t>Breakfast</t>
  </si>
  <si>
    <t>52724000</t>
  </si>
  <si>
    <t>Lunch</t>
  </si>
  <si>
    <t>Dinner</t>
  </si>
  <si>
    <t>Lodging</t>
  </si>
  <si>
    <t>52721000</t>
  </si>
  <si>
    <t>Other</t>
  </si>
  <si>
    <t>52727000</t>
  </si>
  <si>
    <t>Out</t>
  </si>
  <si>
    <t>52712000</t>
  </si>
  <si>
    <t>OC5a</t>
  </si>
  <si>
    <t>rev 6-25</t>
  </si>
  <si>
    <t>DEPARTMENT OF ENVIRONMENTAL QUALITY</t>
  </si>
  <si>
    <t>TRAVEL EXPENSE REIMBURSEMENT FORM</t>
  </si>
  <si>
    <t>***PLEASE USE YOUR TAB KEY TO ACCESS AVAILABLE FIELDS***</t>
  </si>
  <si>
    <t>Claimant Name</t>
  </si>
  <si>
    <t>Date</t>
  </si>
  <si>
    <t>Travel</t>
  </si>
  <si>
    <t>Transportation</t>
  </si>
  <si>
    <t>Subsistence</t>
  </si>
  <si>
    <t>Other Travel Expenses</t>
  </si>
  <si>
    <t>In-State</t>
  </si>
  <si>
    <t>Out-of-State</t>
  </si>
  <si>
    <t>Explanation</t>
  </si>
  <si>
    <t>Amount</t>
  </si>
  <si>
    <t xml:space="preserve">Date:  </t>
  </si>
  <si>
    <t>Destination From</t>
  </si>
  <si>
    <t>Destination To</t>
  </si>
  <si>
    <t>G</t>
  </si>
  <si>
    <t>B</t>
  </si>
  <si>
    <t>Work Day Hours</t>
  </si>
  <si>
    <t>Start</t>
  </si>
  <si>
    <t>End</t>
  </si>
  <si>
    <t>A</t>
  </si>
  <si>
    <t>L</t>
  </si>
  <si>
    <t>Travel Depart</t>
  </si>
  <si>
    <t>am</t>
  </si>
  <si>
    <t>pm</t>
  </si>
  <si>
    <t>D</t>
  </si>
  <si>
    <t>Travel Return</t>
  </si>
  <si>
    <t>Meal Total</t>
  </si>
  <si>
    <t>Daily Private Car Mileage</t>
  </si>
  <si>
    <t>@</t>
  </si>
  <si>
    <t>rate/mile</t>
  </si>
  <si>
    <t>M</t>
  </si>
  <si>
    <t>H</t>
  </si>
  <si>
    <t>Purpose of Trip:</t>
  </si>
  <si>
    <t>Day Total</t>
  </si>
  <si>
    <t>Meal Totals</t>
  </si>
  <si>
    <t xml:space="preserve">Other Expenses Total </t>
  </si>
  <si>
    <t>Total Transportation</t>
  </si>
  <si>
    <t>Hotel Totals</t>
  </si>
  <si>
    <t>LEGEND:</t>
  </si>
  <si>
    <t>Mode of Travel</t>
  </si>
  <si>
    <t>Type of Subsistence</t>
  </si>
  <si>
    <r>
      <t xml:space="preserve">Other Travel Expenses:  </t>
    </r>
    <r>
      <rPr>
        <sz val="16"/>
        <color indexed="10"/>
        <rFont val="Arial"/>
        <family val="2"/>
      </rPr>
      <t>ONLY</t>
    </r>
    <r>
      <rPr>
        <sz val="16"/>
        <color indexed="18"/>
        <rFont val="Arial"/>
        <family val="2"/>
      </rPr>
      <t xml:space="preserve"> Taxi, parking, baggage, telephone, or registration</t>
    </r>
  </si>
  <si>
    <t>G = Ground Transit</t>
  </si>
  <si>
    <t xml:space="preserve">B = Breakfast  </t>
  </si>
  <si>
    <t>A = Airfare</t>
  </si>
  <si>
    <t>L = Lunch</t>
  </si>
  <si>
    <t>M = Mileage</t>
  </si>
  <si>
    <t xml:space="preserve">D = Dinner   </t>
  </si>
  <si>
    <t>H = Hotel</t>
  </si>
  <si>
    <t>NOTE:</t>
  </si>
  <si>
    <t>Daily total for subsistence not to exceed authorized amount for in-state or out-of-state travel.</t>
  </si>
  <si>
    <t>Maximum Subsistence:</t>
  </si>
  <si>
    <t xml:space="preserve">Out-of-State </t>
  </si>
  <si>
    <t>Beacon ID #/Social Security #</t>
  </si>
  <si>
    <t>From</t>
  </si>
  <si>
    <t>To</t>
  </si>
  <si>
    <t>Totals Brought Forward</t>
  </si>
  <si>
    <t>Day</t>
  </si>
  <si>
    <t>rev. 6-25</t>
  </si>
  <si>
    <t>ADM</t>
  </si>
  <si>
    <t>DAQ</t>
  </si>
  <si>
    <t>DCM</t>
  </si>
  <si>
    <t>DEACS</t>
  </si>
  <si>
    <t>DEMLR</t>
  </si>
  <si>
    <t>DHR</t>
  </si>
  <si>
    <t>DMF</t>
  </si>
  <si>
    <t>DMS</t>
  </si>
  <si>
    <t>DWM</t>
  </si>
  <si>
    <t>DWR</t>
  </si>
  <si>
    <t>EPA</t>
  </si>
  <si>
    <t>FSD</t>
  </si>
  <si>
    <t>NRG</t>
  </si>
  <si>
    <t>REG</t>
  </si>
  <si>
    <t>WIF</t>
  </si>
  <si>
    <t>Funding Source</t>
  </si>
  <si>
    <t>Program</t>
  </si>
  <si>
    <t>PROCUREMENT CARD RECONCILIATION FORM</t>
  </si>
  <si>
    <t>*the purpose of this form is to provide instruction to Division business offices to enter data in BOA Works.</t>
  </si>
  <si>
    <t>(1)  PCARD #:</t>
  </si>
  <si>
    <t>xxxx-xxxx-xxxx-</t>
  </si>
  <si>
    <t>(2)  DIV CONTACT NAME:</t>
  </si>
  <si>
    <t>(last 4 digits)</t>
  </si>
  <si>
    <t>(3)  PHONE #:</t>
  </si>
  <si>
    <t>(4)  LOCATION:</t>
  </si>
  <si>
    <t>TRANSACTION DESCRIPTION</t>
  </si>
  <si>
    <t>Source</t>
  </si>
  <si>
    <t>(11)  RECEIPT AMOUNT</t>
  </si>
  <si>
    <t>//</t>
  </si>
  <si>
    <t>Authorized Signature</t>
  </si>
  <si>
    <t>Cardholders cannot sign their own Pcard forms.</t>
  </si>
  <si>
    <r>
      <t>All purchases made with the State Procurement Card are Sales Tax Exempt</t>
    </r>
    <r>
      <rPr>
        <sz val="18"/>
        <rFont val="Times New Roman"/>
        <family val="1"/>
      </rPr>
      <t xml:space="preserve">.  If additional lines are needed, use another Reconciliation Form to continue listing purchases.  </t>
    </r>
    <r>
      <rPr>
        <b/>
        <sz val="18"/>
        <rFont val="Times New Roman"/>
        <family val="1"/>
      </rPr>
      <t>Receipts must be uploaded in Bank of America within one day of the close of each BOA cycle (15th).</t>
    </r>
  </si>
  <si>
    <r>
      <t xml:space="preserve">Sales/Order forms/Packing slips are not required for reconciling and </t>
    </r>
    <r>
      <rPr>
        <b/>
        <u/>
        <sz val="18"/>
        <rFont val="Times New Roman"/>
        <family val="1"/>
      </rPr>
      <t xml:space="preserve">CANNOT </t>
    </r>
    <r>
      <rPr>
        <b/>
        <sz val="18"/>
        <rFont val="Times New Roman"/>
        <family val="1"/>
      </rPr>
      <t xml:space="preserve">be used in place of the receipt. </t>
    </r>
  </si>
  <si>
    <t>Please remember that use of the procurement card is a privilege. The same purchasing laws, rules and policies still apply. The use of State term contracts is mandatory.  State purchasing procedures and guidelines may not be circumvented by the use of the Procurement Card. Anyone found in violation of these policies will be subject to having his/her card revoked and/or disciplinary action will be taken which could include termination.</t>
  </si>
  <si>
    <t>OC 34</t>
  </si>
  <si>
    <t>rev. 11-17</t>
  </si>
  <si>
    <t>*P-Card Reconciliation - PCARDS FOR TRAVEL ADDED TO PCARD TAB*</t>
  </si>
  <si>
    <t>Pcard</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</si>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</sst>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164" formatCode="m/d"/>
    <numFmt numFmtId="165" formatCode="mmmm\ d\,\ yyyy"/>
    <numFmt numFmtId="166" formatCode="m/d/yy"/>
    <numFmt numFmtId="167" formatCode="&quot;$&quot;#,##0.00"/>
    <numFmt numFmtId="168" formatCode="[$-409]h:mm\ AM/PM;@"/>
    <numFmt numFmtId="169" formatCode="[$-409]mmmm\ d\,\ yyyy;@"/>
    <numFmt numFmtId="170" formatCode="#,##0.000"/>
  </numFmts>
  <fonts count="82" x14ac:knownFonts="1">
    <font>
      <sz val="10"/>
      <name val="Arial"/>
    </font>
    <font>
      <b/>
      <sz val="10"/>
      <color indexed="18"/>
      <name val="Arial"/>
      <family val="2"/>
    </font>
    <font>
      <sz val="8"/>
      <color indexed="18"/>
      <name val="Arial"/>
      <family val="2"/>
    </font>
    <font>
      <sz val="10"/>
      <color indexed="18"/>
      <name val="Arial"/>
      <family val="2"/>
    </font>
    <font>
      <b/>
      <sz val="9"/>
      <color indexed="18"/>
      <name val="Arial"/>
      <family val="2"/>
    </font>
    <font>
      <sz val="9"/>
      <color indexed="18"/>
      <name val="Arial"/>
      <family val="2"/>
    </font>
    <font>
      <b/>
      <sz val="10"/>
      <name val="Arial"/>
      <family val="2"/>
    </font>
    <font>
      <sz val="10"/>
      <name val="Arial"/>
      <family val="2"/>
    </font>
    <font>
      <b/>
      <sz val="8"/>
      <color indexed="18"/>
      <name val="Arial"/>
      <family val="2"/>
    </font>
    <font>
      <b/>
      <sz val="8"/>
      <color indexed="10"/>
      <name val="Arial"/>
      <family val="2"/>
    </font>
    <font>
      <sz val="7"/>
      <color indexed="18"/>
      <name val="Arial"/>
      <family val="2"/>
    </font>
    <font>
      <b/>
      <sz val="12"/>
      <color indexed="18"/>
      <name val="Arial"/>
      <family val="2"/>
    </font>
    <font>
      <sz val="8"/>
      <name val="Arial"/>
      <family val="2"/>
    </font>
    <font>
      <sz val="9"/>
      <name val="Arial"/>
      <family val="2"/>
    </font>
    <font>
      <b/>
      <sz val="9"/>
      <color indexed="10"/>
      <name val="Arial"/>
      <family val="2"/>
    </font>
    <font>
      <b/>
      <sz val="9"/>
      <name val="Arial"/>
      <family val="2"/>
    </font>
    <font>
      <sz val="11"/>
      <color indexed="10"/>
      <name val="Arial"/>
      <family val="2"/>
    </font>
    <font>
      <sz val="11"/>
      <name val="Arial"/>
      <family val="2"/>
    </font>
    <font>
      <b/>
      <sz val="11"/>
      <color indexed="10"/>
      <name val="Arial"/>
      <family val="2"/>
    </font>
    <font>
      <b/>
      <sz val="11"/>
      <color indexed="10"/>
      <name val="Tahoma"/>
      <family val="2"/>
    </font>
    <font>
      <b/>
      <i/>
      <sz val="14"/>
      <color indexed="18"/>
      <name val="Arial"/>
      <family val="2"/>
    </font>
    <font>
      <i/>
      <sz val="14"/>
      <name val="Arial"/>
      <family val="2"/>
    </font>
    <font>
      <b/>
      <sz val="14"/>
      <color indexed="18"/>
      <name val="Arial"/>
      <family val="2"/>
    </font>
    <font>
      <sz val="14"/>
      <name val="Arial"/>
      <family val="2"/>
    </font>
    <font>
      <b/>
      <sz val="16"/>
      <color indexed="18"/>
      <name val="Arial"/>
      <family val="2"/>
    </font>
    <font>
      <sz val="16"/>
      <name val="Arial"/>
      <family val="2"/>
    </font>
    <font>
      <sz val="14"/>
      <color indexed="18"/>
      <name val="Arial"/>
      <family val="2"/>
    </font>
    <font>
      <sz val="11"/>
      <color indexed="18"/>
      <name val="Arial"/>
      <family val="2"/>
    </font>
    <font>
      <u/>
      <sz val="11"/>
      <color indexed="18"/>
      <name val="Arial"/>
      <family val="2"/>
    </font>
    <font>
      <b/>
      <sz val="12"/>
      <color indexed="10"/>
      <name val="Arial"/>
      <family val="2"/>
    </font>
    <font>
      <sz val="16"/>
      <color indexed="18"/>
      <name val="Arial"/>
      <family val="2"/>
    </font>
    <font>
      <i/>
      <sz val="11"/>
      <color indexed="10"/>
      <name val="Arial"/>
      <family val="2"/>
    </font>
    <font>
      <sz val="18"/>
      <name val="Arial"/>
      <family val="2"/>
    </font>
    <font>
      <b/>
      <sz val="16"/>
      <color indexed="10"/>
      <name val="Arial"/>
      <family val="2"/>
    </font>
    <font>
      <sz val="16"/>
      <color indexed="10"/>
      <name val="Arial"/>
      <family val="2"/>
    </font>
    <font>
      <b/>
      <sz val="6"/>
      <color indexed="18"/>
      <name val="Arial"/>
      <family val="2"/>
    </font>
    <font>
      <b/>
      <sz val="14"/>
      <name val="Arial"/>
      <family val="2"/>
    </font>
    <font>
      <b/>
      <u/>
      <sz val="10"/>
      <name val="Arial"/>
      <family val="2"/>
    </font>
    <font>
      <b/>
      <u/>
      <sz val="12"/>
      <name val="Arial"/>
      <family val="2"/>
    </font>
    <font>
      <sz val="12"/>
      <name val="Arial"/>
      <family val="2"/>
    </font>
    <font>
      <sz val="10"/>
      <name val="Arial"/>
      <family val="2"/>
    </font>
    <font>
      <sz val="16"/>
      <color rgb="FF000099"/>
      <name val="Arial"/>
      <family val="2"/>
    </font>
    <font>
      <sz val="16"/>
      <color rgb="FF000080"/>
      <name val="Arial"/>
      <family val="2"/>
    </font>
    <font>
      <sz val="10"/>
      <color rgb="FF000080"/>
      <name val="Arial"/>
      <family val="2"/>
    </font>
    <font>
      <sz val="6"/>
      <color rgb="FF000080"/>
      <name val="Arial"/>
      <family val="2"/>
    </font>
    <font>
      <b/>
      <sz val="9"/>
      <color rgb="FF000080"/>
      <name val="Arial"/>
      <family val="2"/>
    </font>
    <font>
      <b/>
      <sz val="10"/>
      <color rgb="FF000080"/>
      <name val="Arial"/>
      <family val="2"/>
    </font>
    <font>
      <sz val="9"/>
      <color rgb="FF000080"/>
      <name val="Arial"/>
      <family val="2"/>
    </font>
    <font>
      <b/>
      <sz val="14"/>
      <color rgb="FF000080"/>
      <name val="Arial"/>
      <family val="2"/>
    </font>
    <font>
      <b/>
      <sz val="12"/>
      <color rgb="FF000080"/>
      <name val="Arial"/>
      <family val="2"/>
    </font>
    <font>
      <b/>
      <sz val="16"/>
      <color rgb="FF000080"/>
      <name val="Arial"/>
      <family val="2"/>
    </font>
    <font>
      <sz val="11"/>
      <color rgb="FFFF0000"/>
      <name val="Arial"/>
      <family val="2"/>
    </font>
    <font>
      <sz val="14"/>
      <color rgb="FF000080"/>
      <name val="Arial"/>
      <family val="2"/>
    </font>
    <font>
      <sz val="12"/>
      <color rgb="FFFF0000"/>
      <name val="Arial"/>
      <family val="2"/>
    </font>
    <font>
      <sz val="16"/>
      <color rgb="FFFF0000"/>
      <name val="Arial"/>
      <family val="2"/>
    </font>
    <font>
      <sz val="16"/>
      <color rgb="FF002774"/>
      <name val="Arial"/>
      <family val="2"/>
    </font>
    <font>
      <sz val="14"/>
      <color theme="3"/>
      <name val="Arial"/>
      <family val="2"/>
    </font>
    <font>
      <b/>
      <sz val="18"/>
      <color rgb="FF000080"/>
      <name val="Arial"/>
      <family val="2"/>
    </font>
    <font>
      <b/>
      <sz val="12"/>
      <color rgb="FFFF0000"/>
      <name val="Arial"/>
      <family val="2"/>
    </font>
    <font>
      <u/>
      <sz val="10"/>
      <color theme="10"/>
      <name val="Arial"/>
      <family val="2"/>
    </font>
    <font>
      <sz val="12"/>
      <name val="Times New Roman"/>
      <family val="1"/>
    </font>
    <font>
      <b/>
      <sz val="12"/>
      <name val="Times New Roman"/>
      <family val="1"/>
    </font>
    <font>
      <b/>
      <sz val="8"/>
      <name val="Times New Roman"/>
      <family val="1"/>
    </font>
    <font>
      <b/>
      <sz val="33"/>
      <name val="Times New Roman"/>
      <family val="1"/>
    </font>
    <font>
      <sz val="33"/>
      <name val="Times New Roman"/>
      <family val="1"/>
    </font>
    <font>
      <b/>
      <sz val="22"/>
      <name val="Times New Roman"/>
      <family val="1"/>
    </font>
    <font>
      <b/>
      <sz val="18"/>
      <name val="Times New Roman"/>
      <family val="1"/>
    </font>
    <font>
      <b/>
      <sz val="28"/>
      <name val="Times New Roman"/>
      <family val="1"/>
    </font>
    <font>
      <sz val="22"/>
      <name val="Times New Roman"/>
      <family val="1"/>
    </font>
    <font>
      <b/>
      <sz val="14"/>
      <name val="Times New Roman"/>
      <family val="1"/>
    </font>
    <font>
      <sz val="20"/>
      <name val="Times New Roman"/>
      <family val="1"/>
    </font>
    <font>
      <b/>
      <sz val="12"/>
      <color indexed="22"/>
      <name val="Times New Roman"/>
      <family val="1"/>
    </font>
    <font>
      <b/>
      <sz val="16"/>
      <name val="Times New Roman"/>
      <family val="1"/>
    </font>
    <font>
      <b/>
      <sz val="20"/>
      <name val="Times New Roman"/>
      <family val="1"/>
    </font>
    <font>
      <b/>
      <sz val="12"/>
      <name val="Arial"/>
      <family val="2"/>
    </font>
    <font>
      <sz val="18"/>
      <name val="Times New Roman"/>
      <family val="1"/>
    </font>
    <font>
      <sz val="20"/>
      <name val="Arial"/>
      <family val="2"/>
    </font>
    <font>
      <b/>
      <sz val="18"/>
      <name val="Arial"/>
      <family val="2"/>
    </font>
    <font>
      <sz val="14"/>
      <color rgb="FFFF0000"/>
      <name val="Arial"/>
      <family val="2"/>
    </font>
    <font>
      <b/>
      <u/>
      <sz val="18"/>
      <name val="Times New Roman"/>
      <family val="1"/>
    </font>
    <font>
      <b/>
      <sz val="18"/>
      <color rgb="FFFF0000"/>
      <name val="Times New Roman"/>
      <family val="1"/>
    </font>
    <font>
      <sz val="14"/>
      <name val="Times New Roman"/>
      <family val="1"/>
    </font>
  </fonts>
  <fills count="1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Gray">
        <bgColor indexed="41"/>
      </patternFill>
    </fill>
    <fill>
      <patternFill patternType="solid">
        <fgColor indexed="41"/>
        <bgColor indexed="64"/>
      </patternFill>
    </fill>
    <fill>
      <patternFill patternType="solid">
        <fgColor theme="0"/>
        <bgColor indexed="64"/>
      </patternFill>
    </fill>
    <fill>
      <patternFill patternType="solid">
        <fgColor rgb="FFB9FFFF"/>
        <bgColor indexed="64"/>
      </patternFill>
    </fill>
    <fill>
      <patternFill patternType="solid">
        <fgColor rgb="FFA3FFFF"/>
        <bgColor indexed="64"/>
      </patternFill>
    </fill>
    <fill>
      <patternFill patternType="lightHorizontal">
        <fgColor theme="0" tint="-0.24994659260841701"/>
        <bgColor indexed="65"/>
      </patternFill>
    </fill>
    <fill>
      <patternFill patternType="solid">
        <fgColor rgb="FFA7FFFF"/>
        <bgColor indexed="64"/>
      </patternFill>
    </fill>
    <fill>
      <patternFill patternType="solid">
        <fgColor rgb="FF8FFFFF"/>
        <bgColor indexed="64"/>
      </patternFill>
    </fill>
    <fill>
      <patternFill patternType="solid">
        <fgColor rgb="FF8BFFFF"/>
        <bgColor indexed="64"/>
      </patternFill>
    </fill>
    <fill>
      <patternFill patternType="solid">
        <fgColor theme="0" tint="-0.24994659260841701"/>
        <bgColor indexed="64"/>
      </patternFill>
    </fill>
  </fills>
  <borders count="113">
    <border>
      <left/>
      <right/>
      <top/>
      <bottom/>
      <diagonal/>
    </border>
    <border>
      <left style="double">
        <color indexed="18"/>
      </left>
      <right style="double">
        <color indexed="18"/>
      </right>
      <top/>
      <bottom style="double">
        <color indexed="18"/>
      </bottom>
      <diagonal/>
    </border>
    <border>
      <left/>
      <right/>
      <top/>
      <bottom style="thin">
        <color indexed="18"/>
      </bottom>
      <diagonal/>
    </border>
    <border>
      <left style="double">
        <color indexed="18"/>
      </left>
      <right style="double">
        <color indexed="18"/>
      </right>
      <top style="double">
        <color indexed="18"/>
      </top>
      <bottom style="dashed">
        <color indexed="18"/>
      </bottom>
      <diagonal/>
    </border>
    <border>
      <left style="double">
        <color indexed="18"/>
      </left>
      <right style="double">
        <color indexed="18"/>
      </right>
      <top style="dashed">
        <color indexed="18"/>
      </top>
      <bottom style="dashed">
        <color indexed="18"/>
      </bottom>
      <diagonal/>
    </border>
    <border>
      <left style="double">
        <color indexed="18"/>
      </left>
      <right style="double">
        <color indexed="18"/>
      </right>
      <top style="dashed">
        <color indexed="18"/>
      </top>
      <bottom style="double">
        <color indexed="18"/>
      </bottom>
      <diagonal/>
    </border>
    <border>
      <left style="medium">
        <color indexed="18"/>
      </left>
      <right style="medium">
        <color indexed="18"/>
      </right>
      <top style="medium">
        <color indexed="18"/>
      </top>
      <bottom style="medium">
        <color indexed="18"/>
      </bottom>
      <diagonal/>
    </border>
    <border>
      <left style="thin">
        <color indexed="18"/>
      </left>
      <right style="thin">
        <color indexed="18"/>
      </right>
      <top/>
      <bottom style="thin">
        <color indexed="18"/>
      </bottom>
      <diagonal/>
    </border>
    <border>
      <left style="thin">
        <color indexed="18"/>
      </left>
      <right/>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style="thin">
        <color indexed="18"/>
      </right>
      <top/>
      <bottom style="thin">
        <color indexed="18"/>
      </bottom>
      <diagonal/>
    </border>
    <border>
      <left/>
      <right/>
      <top style="thin">
        <color indexed="18"/>
      </top>
      <bottom style="thin">
        <color indexed="18"/>
      </bottom>
      <diagonal/>
    </border>
    <border>
      <left style="thin">
        <color indexed="18"/>
      </left>
      <right style="hair">
        <color indexed="18"/>
      </right>
      <top style="thin">
        <color indexed="18"/>
      </top>
      <bottom style="thick">
        <color indexed="18"/>
      </bottom>
      <diagonal/>
    </border>
    <border>
      <left style="thin">
        <color indexed="18"/>
      </left>
      <right style="thin">
        <color indexed="18"/>
      </right>
      <top style="thin">
        <color indexed="18"/>
      </top>
      <bottom style="thick">
        <color indexed="18"/>
      </bottom>
      <diagonal/>
    </border>
    <border>
      <left/>
      <right style="thin">
        <color indexed="18"/>
      </right>
      <top style="thin">
        <color indexed="18"/>
      </top>
      <bottom style="thick">
        <color indexed="18"/>
      </bottom>
      <diagonal/>
    </border>
    <border>
      <left/>
      <right/>
      <top style="thin">
        <color indexed="18"/>
      </top>
      <bottom/>
      <diagonal/>
    </border>
    <border>
      <left style="thin">
        <color indexed="18"/>
      </left>
      <right style="thin">
        <color indexed="18"/>
      </right>
      <top style="thick">
        <color indexed="18"/>
      </top>
      <bottom style="thin">
        <color indexed="18"/>
      </bottom>
      <diagonal/>
    </border>
    <border>
      <left style="thin">
        <color indexed="18"/>
      </left>
      <right style="thin">
        <color indexed="18"/>
      </right>
      <top/>
      <bottom/>
      <diagonal/>
    </border>
    <border>
      <left style="thin">
        <color indexed="18"/>
      </left>
      <right style="thin">
        <color indexed="18"/>
      </right>
      <top style="thin">
        <color indexed="18"/>
      </top>
      <bottom/>
      <diagonal/>
    </border>
    <border>
      <left style="thin">
        <color indexed="18"/>
      </left>
      <right/>
      <top style="thin">
        <color indexed="18"/>
      </top>
      <bottom/>
      <diagonal/>
    </border>
    <border>
      <left/>
      <right style="thin">
        <color indexed="18"/>
      </right>
      <top style="thin">
        <color indexed="18"/>
      </top>
      <bottom style="thin">
        <color indexed="18"/>
      </bottom>
      <diagonal/>
    </border>
    <border>
      <left style="thin">
        <color indexed="18"/>
      </left>
      <right/>
      <top/>
      <bottom/>
      <diagonal/>
    </border>
    <border>
      <left style="thin">
        <color indexed="18"/>
      </left>
      <right/>
      <top/>
      <bottom style="thick">
        <color indexed="18"/>
      </bottom>
      <diagonal/>
    </border>
    <border>
      <left style="thin">
        <color indexed="18"/>
      </left>
      <right/>
      <top style="thin">
        <color indexed="18"/>
      </top>
      <bottom style="thick">
        <color indexed="18"/>
      </bottom>
      <diagonal/>
    </border>
    <border>
      <left style="thin">
        <color indexed="18"/>
      </left>
      <right/>
      <top style="thick">
        <color indexed="18"/>
      </top>
      <bottom/>
      <diagonal/>
    </border>
    <border>
      <left style="thin">
        <color indexed="18"/>
      </left>
      <right style="thin">
        <color indexed="18"/>
      </right>
      <top/>
      <bottom style="thick">
        <color indexed="18"/>
      </bottom>
      <diagonal/>
    </border>
    <border>
      <left/>
      <right style="thin">
        <color indexed="18"/>
      </right>
      <top style="thin">
        <color indexed="18"/>
      </top>
      <bottom/>
      <diagonal/>
    </border>
    <border>
      <left/>
      <right style="thin">
        <color indexed="18"/>
      </right>
      <top/>
      <bottom/>
      <diagonal/>
    </border>
    <border>
      <left style="thin">
        <color indexed="18"/>
      </left>
      <right style="thin">
        <color indexed="18"/>
      </right>
      <top style="thin">
        <color indexed="18"/>
      </top>
      <bottom style="dashed">
        <color indexed="18"/>
      </bottom>
      <diagonal/>
    </border>
    <border>
      <left/>
      <right style="thin">
        <color indexed="18"/>
      </right>
      <top/>
      <bottom style="thick">
        <color indexed="18"/>
      </bottom>
      <diagonal/>
    </border>
    <border>
      <left style="medium">
        <color indexed="64"/>
      </left>
      <right style="medium">
        <color indexed="64"/>
      </right>
      <top style="medium">
        <color indexed="64"/>
      </top>
      <bottom style="medium">
        <color indexed="64"/>
      </bottom>
      <diagonal/>
    </border>
    <border>
      <left style="thin">
        <color indexed="18"/>
      </left>
      <right style="thin">
        <color indexed="18"/>
      </right>
      <top style="thick">
        <color indexed="18"/>
      </top>
      <bottom/>
      <diagonal/>
    </border>
    <border>
      <left style="double">
        <color indexed="18"/>
      </left>
      <right/>
      <top style="dashed">
        <color indexed="18"/>
      </top>
      <bottom style="dashed">
        <color indexed="18"/>
      </bottom>
      <diagonal/>
    </border>
    <border>
      <left/>
      <right style="double">
        <color indexed="18"/>
      </right>
      <top style="dashed">
        <color indexed="18"/>
      </top>
      <bottom style="dashed">
        <color indexed="18"/>
      </bottom>
      <diagonal/>
    </border>
    <border>
      <left/>
      <right/>
      <top style="dashed">
        <color indexed="18"/>
      </top>
      <bottom style="dashed">
        <color indexed="18"/>
      </bottom>
      <diagonal/>
    </border>
    <border>
      <left/>
      <right style="double">
        <color indexed="18"/>
      </right>
      <top/>
      <bottom style="double">
        <color indexed="18"/>
      </bottom>
      <diagonal/>
    </border>
    <border>
      <left style="double">
        <color indexed="18"/>
      </left>
      <right/>
      <top/>
      <bottom style="double">
        <color indexed="18"/>
      </bottom>
      <diagonal/>
    </border>
    <border>
      <left style="double">
        <color indexed="18"/>
      </left>
      <right/>
      <top style="double">
        <color indexed="18"/>
      </top>
      <bottom style="dashed">
        <color indexed="18"/>
      </bottom>
      <diagonal/>
    </border>
    <border>
      <left/>
      <right style="double">
        <color indexed="18"/>
      </right>
      <top style="double">
        <color indexed="18"/>
      </top>
      <bottom style="dashed">
        <color indexed="18"/>
      </bottom>
      <diagonal/>
    </border>
    <border>
      <left/>
      <right style="medium">
        <color indexed="64"/>
      </right>
      <top/>
      <bottom style="thin">
        <color indexed="1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18"/>
      </left>
      <right/>
      <top style="thin">
        <color indexed="18"/>
      </top>
      <bottom style="thick">
        <color indexed="18"/>
      </bottom>
      <diagonal/>
    </border>
    <border>
      <left/>
      <right/>
      <top style="thin">
        <color indexed="18"/>
      </top>
      <bottom style="thick">
        <color indexed="18"/>
      </bottom>
      <diagonal/>
    </border>
    <border>
      <left style="thin">
        <color indexed="18"/>
      </left>
      <right/>
      <top style="thick">
        <color indexed="18"/>
      </top>
      <bottom style="thin">
        <color indexed="18"/>
      </bottom>
      <diagonal/>
    </border>
    <border>
      <left/>
      <right style="thin">
        <color indexed="18"/>
      </right>
      <top style="thick">
        <color indexed="18"/>
      </top>
      <bottom style="thin">
        <color indexed="18"/>
      </bottom>
      <diagonal/>
    </border>
    <border>
      <left/>
      <right/>
      <top style="thick">
        <color indexed="18"/>
      </top>
      <bottom style="thin">
        <color indexed="18"/>
      </bottom>
      <diagonal/>
    </border>
    <border>
      <left/>
      <right/>
      <top style="thick">
        <color indexed="18"/>
      </top>
      <bottom/>
      <diagonal/>
    </border>
    <border>
      <left/>
      <right style="thin">
        <color indexed="18"/>
      </right>
      <top style="thick">
        <color indexed="18"/>
      </top>
      <bottom/>
      <diagonal/>
    </border>
    <border>
      <left/>
      <right/>
      <top/>
      <bottom style="thin">
        <color indexed="64"/>
      </bottom>
      <diagonal/>
    </border>
    <border>
      <left/>
      <right/>
      <top style="thin">
        <color indexed="64"/>
      </top>
      <bottom style="thick">
        <color indexed="18"/>
      </bottom>
      <diagonal/>
    </border>
    <border>
      <left style="thin">
        <color indexed="64"/>
      </left>
      <right/>
      <top style="thick">
        <color indexed="18"/>
      </top>
      <bottom style="thin">
        <color indexed="18"/>
      </bottom>
      <diagonal/>
    </border>
    <border>
      <left/>
      <right/>
      <top/>
      <bottom style="thick">
        <color indexed="18"/>
      </bottom>
      <diagonal/>
    </border>
    <border>
      <left/>
      <right style="thin">
        <color indexed="64"/>
      </right>
      <top style="thick">
        <color indexed="18"/>
      </top>
      <bottom style="thin">
        <color indexed="18"/>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18"/>
      </left>
      <right style="double">
        <color indexed="18"/>
      </right>
      <top style="dashed">
        <color indexed="18"/>
      </top>
      <bottom style="medium">
        <color indexed="64"/>
      </bottom>
      <diagonal/>
    </border>
    <border>
      <left style="double">
        <color indexed="18"/>
      </left>
      <right/>
      <top style="dashed">
        <color indexed="18"/>
      </top>
      <bottom style="medium">
        <color indexed="64"/>
      </bottom>
      <diagonal/>
    </border>
    <border>
      <left/>
      <right style="double">
        <color indexed="18"/>
      </right>
      <top style="dashed">
        <color indexed="18"/>
      </top>
      <bottom style="medium">
        <color indexed="64"/>
      </bottom>
      <diagonal/>
    </border>
    <border>
      <left/>
      <right/>
      <top style="dashed">
        <color indexed="18"/>
      </top>
      <bottom style="medium">
        <color indexed="64"/>
      </bottom>
      <diagonal/>
    </border>
    <border>
      <left/>
      <right/>
      <top/>
      <bottom style="double">
        <color rgb="FF000000"/>
      </bottom>
      <diagonal/>
    </border>
    <border>
      <left style="medium">
        <color indexed="64"/>
      </left>
      <right/>
      <top style="medium">
        <color indexed="64"/>
      </top>
      <bottom style="double">
        <color rgb="FF000000"/>
      </bottom>
      <diagonal/>
    </border>
    <border>
      <left/>
      <right/>
      <top style="medium">
        <color indexed="64"/>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18"/>
      </top>
      <bottom style="thin">
        <color indexed="18"/>
      </bottom>
      <diagonal/>
    </border>
    <border>
      <left style="double">
        <color indexed="18"/>
      </left>
      <right/>
      <top/>
      <bottom/>
      <diagonal/>
    </border>
    <border>
      <left style="thin">
        <color indexed="64"/>
      </left>
      <right style="thin">
        <color indexed="64"/>
      </right>
      <top style="thin">
        <color indexed="64"/>
      </top>
      <bottom/>
      <diagonal/>
    </border>
    <border>
      <left style="thin">
        <color indexed="64"/>
      </left>
      <right style="thin">
        <color indexed="64"/>
      </right>
      <top style="dashed">
        <color indexed="18"/>
      </top>
      <bottom style="dashed">
        <color indexed="18"/>
      </bottom>
      <diagonal/>
    </border>
    <border>
      <left style="thin">
        <color indexed="64"/>
      </left>
      <right style="thin">
        <color indexed="64"/>
      </right>
      <top style="dashed">
        <color indexed="18"/>
      </top>
      <bottom/>
      <diagonal/>
    </border>
    <border>
      <left style="thin">
        <color indexed="64"/>
      </left>
      <right style="thin">
        <color indexed="64"/>
      </right>
      <top style="dashed">
        <color indexed="18"/>
      </top>
      <bottom style="thin">
        <color indexed="64"/>
      </bottom>
      <diagonal/>
    </border>
    <border>
      <left style="double">
        <color indexed="18"/>
      </left>
      <right/>
      <top style="double">
        <color rgb="FF000000"/>
      </top>
      <bottom/>
      <diagonal/>
    </border>
    <border>
      <left/>
      <right style="double">
        <color indexed="18"/>
      </right>
      <top/>
      <bottom/>
      <diagonal/>
    </border>
    <border>
      <left style="thin">
        <color indexed="64"/>
      </left>
      <right/>
      <top style="thin">
        <color indexed="64"/>
      </top>
      <bottom style="dashed">
        <color indexed="18"/>
      </bottom>
      <diagonal/>
    </border>
    <border>
      <left/>
      <right style="thin">
        <color indexed="64"/>
      </right>
      <top style="thin">
        <color indexed="64"/>
      </top>
      <bottom style="dashed">
        <color indexed="18"/>
      </bottom>
      <diagonal/>
    </border>
    <border>
      <left style="thin">
        <color indexed="64"/>
      </left>
      <right/>
      <top style="dashed">
        <color indexed="18"/>
      </top>
      <bottom style="dashed">
        <color indexed="18"/>
      </bottom>
      <diagonal/>
    </border>
    <border>
      <left/>
      <right style="thin">
        <color indexed="64"/>
      </right>
      <top style="dashed">
        <color indexed="18"/>
      </top>
      <bottom style="dashed">
        <color indexed="18"/>
      </bottom>
      <diagonal/>
    </border>
    <border>
      <left style="thin">
        <color indexed="64"/>
      </left>
      <right/>
      <top style="dashed">
        <color indexed="18"/>
      </top>
      <bottom style="thin">
        <color indexed="64"/>
      </bottom>
      <diagonal/>
    </border>
    <border>
      <left/>
      <right style="thin">
        <color indexed="64"/>
      </right>
      <top style="dashed">
        <color indexed="18"/>
      </top>
      <bottom style="thin">
        <color indexed="64"/>
      </bottom>
      <diagonal/>
    </border>
    <border>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s>
  <cellStyleXfs count="4">
    <xf numFmtId="20" fontId="0" fillId="0" borderId="0"/>
    <xf numFmtId="44" fontId="40" fillId="0" borderId="0" applyFont="0" applyFill="0" applyBorder="0" applyAlignment="0" applyProtection="0"/>
    <xf numFmtId="20" fontId="59" fillId="0" borderId="0" applyNumberFormat="0" applyFill="0" applyBorder="0" applyAlignment="0" applyProtection="0"/>
    <xf numFmtId="0" fontId="60" fillId="0" borderId="0"/>
  </cellStyleXfs>
  <cellXfs count="563">
    <xf numFmtId="20" fontId="0" fillId="0" borderId="0" xfId="0"/>
    <xf numFmtId="20" fontId="3" fillId="0" borderId="0" xfId="0" applyFont="1" applyAlignment="1">
      <alignment horizontal="centerContinuous"/>
    </xf>
    <xf numFmtId="20" fontId="3" fillId="2" borderId="0" xfId="0" applyFont="1" applyFill="1"/>
    <xf numFmtId="20" fontId="3" fillId="0" borderId="0" xfId="0" applyFont="1"/>
    <xf numFmtId="20" fontId="1" fillId="0" borderId="0" xfId="0" applyFont="1"/>
    <xf numFmtId="20" fontId="3" fillId="6" borderId="0" xfId="0" applyFont="1" applyFill="1"/>
    <xf numFmtId="20" fontId="5" fillId="3" borderId="0" xfId="0" applyFont="1" applyFill="1"/>
    <xf numFmtId="20" fontId="3" fillId="6" borderId="0" xfId="0" applyFont="1" applyFill="1" applyAlignment="1">
      <alignment horizontal="centerContinuous"/>
    </xf>
    <xf numFmtId="20" fontId="0" fillId="0" borderId="0" xfId="0" applyAlignment="1">
      <alignment horizontal="left"/>
    </xf>
    <xf numFmtId="20" fontId="9" fillId="3" borderId="0" xfId="0" applyFont="1" applyFill="1" applyAlignment="1">
      <alignment horizontal="left"/>
    </xf>
    <xf numFmtId="20" fontId="5" fillId="0" borderId="0" xfId="0" applyFont="1"/>
    <xf numFmtId="20" fontId="1" fillId="3" borderId="0" xfId="0" applyFont="1" applyFill="1" applyAlignment="1">
      <alignment horizontal="left" vertical="top"/>
    </xf>
    <xf numFmtId="20" fontId="1" fillId="0" borderId="0" xfId="0" applyFont="1" applyAlignment="1">
      <alignment horizontal="left" vertical="top"/>
    </xf>
    <xf numFmtId="20" fontId="1" fillId="3" borderId="0" xfId="0" applyFont="1" applyFill="1" applyAlignment="1">
      <alignment horizontal="centerContinuous"/>
    </xf>
    <xf numFmtId="20" fontId="2" fillId="3" borderId="0" xfId="0" applyFont="1" applyFill="1" applyAlignment="1">
      <alignment horizontal="left" vertical="center"/>
    </xf>
    <xf numFmtId="20" fontId="8" fillId="3" borderId="1" xfId="0" applyFont="1" applyFill="1" applyBorder="1" applyAlignment="1">
      <alignment horizontal="centerContinuous" vertical="center"/>
    </xf>
    <xf numFmtId="20" fontId="3" fillId="6" borderId="0" xfId="0" applyFont="1" applyFill="1" applyAlignment="1">
      <alignment vertical="top"/>
    </xf>
    <xf numFmtId="20" fontId="8" fillId="6" borderId="0" xfId="0" applyFont="1" applyFill="1"/>
    <xf numFmtId="20" fontId="5" fillId="3" borderId="0" xfId="0" applyFont="1" applyFill="1" applyAlignment="1">
      <alignment wrapText="1"/>
    </xf>
    <xf numFmtId="20" fontId="22" fillId="7" borderId="0" xfId="0" applyFont="1" applyFill="1"/>
    <xf numFmtId="20" fontId="22" fillId="3" borderId="0" xfId="0" applyFont="1" applyFill="1" applyAlignment="1">
      <alignment vertical="center"/>
    </xf>
    <xf numFmtId="20" fontId="7" fillId="0" borderId="0" xfId="0" applyFont="1" applyAlignment="1">
      <alignment vertical="center" wrapText="1"/>
    </xf>
    <xf numFmtId="14" fontId="41" fillId="3" borderId="2" xfId="0" applyNumberFormat="1" applyFont="1" applyFill="1" applyBorder="1" applyProtection="1">
      <protection locked="0"/>
    </xf>
    <xf numFmtId="20" fontId="11" fillId="3" borderId="0" xfId="0" applyFont="1" applyFill="1" applyAlignment="1">
      <alignment horizontal="right" vertical="top"/>
    </xf>
    <xf numFmtId="20" fontId="11" fillId="3" borderId="0" xfId="0" applyFont="1" applyFill="1" applyAlignment="1">
      <alignment horizontal="left" vertical="top"/>
    </xf>
    <xf numFmtId="20" fontId="22" fillId="3" borderId="1" xfId="0" applyFont="1" applyFill="1" applyBorder="1" applyAlignment="1">
      <alignment horizontal="centerContinuous" vertical="center"/>
    </xf>
    <xf numFmtId="167" fontId="24" fillId="3" borderId="3" xfId="0" applyNumberFormat="1" applyFont="1" applyFill="1" applyBorder="1" applyProtection="1">
      <protection locked="0"/>
    </xf>
    <xf numFmtId="167" fontId="24" fillId="3" borderId="4" xfId="0" applyNumberFormat="1" applyFont="1" applyFill="1" applyBorder="1" applyProtection="1">
      <protection locked="0"/>
    </xf>
    <xf numFmtId="0" fontId="22" fillId="3" borderId="4" xfId="0" applyNumberFormat="1" applyFont="1" applyFill="1" applyBorder="1" applyAlignment="1">
      <alignment horizontal="center"/>
    </xf>
    <xf numFmtId="0" fontId="22" fillId="3" borderId="5" xfId="0" applyNumberFormat="1" applyFont="1" applyFill="1" applyBorder="1" applyAlignment="1">
      <alignment horizontal="center"/>
    </xf>
    <xf numFmtId="0" fontId="22" fillId="3" borderId="3" xfId="0" applyNumberFormat="1" applyFont="1" applyFill="1" applyBorder="1" applyAlignment="1">
      <alignment horizontal="center"/>
    </xf>
    <xf numFmtId="20" fontId="24" fillId="3" borderId="6" xfId="0" applyFont="1" applyFill="1" applyBorder="1" applyAlignment="1" applyProtection="1">
      <alignment horizontal="center" vertical="center"/>
      <protection locked="0"/>
    </xf>
    <xf numFmtId="20" fontId="30" fillId="3" borderId="6" xfId="0" applyFont="1" applyFill="1" applyBorder="1" applyProtection="1">
      <protection locked="0"/>
    </xf>
    <xf numFmtId="20" fontId="16" fillId="3" borderId="0" xfId="0" applyFont="1" applyFill="1" applyAlignment="1">
      <alignment vertical="top" wrapText="1"/>
    </xf>
    <xf numFmtId="20" fontId="22" fillId="0" borderId="0" xfId="0" applyFont="1"/>
    <xf numFmtId="4" fontId="42" fillId="0" borderId="7" xfId="0" applyNumberFormat="1" applyFont="1" applyBorder="1" applyAlignment="1" applyProtection="1">
      <alignment horizontal="right"/>
      <protection locked="0"/>
    </xf>
    <xf numFmtId="4" fontId="42" fillId="3" borderId="7" xfId="0" applyNumberFormat="1" applyFont="1" applyFill="1" applyBorder="1" applyAlignment="1" applyProtection="1">
      <alignment horizontal="right"/>
      <protection locked="0"/>
    </xf>
    <xf numFmtId="4" fontId="42" fillId="3" borderId="8" xfId="0" applyNumberFormat="1" applyFont="1" applyFill="1" applyBorder="1" applyAlignment="1" applyProtection="1">
      <alignment horizontal="right"/>
      <protection locked="0"/>
    </xf>
    <xf numFmtId="4" fontId="42" fillId="3" borderId="9" xfId="0" applyNumberFormat="1" applyFont="1" applyFill="1" applyBorder="1" applyAlignment="1" applyProtection="1">
      <alignment horizontal="right"/>
      <protection locked="0"/>
    </xf>
    <xf numFmtId="4" fontId="42" fillId="3" borderId="9" xfId="0" applyNumberFormat="1" applyFont="1" applyFill="1" applyBorder="1" applyProtection="1">
      <protection locked="0"/>
    </xf>
    <xf numFmtId="4" fontId="42" fillId="0" borderId="7" xfId="0" applyNumberFormat="1" applyFont="1" applyBorder="1" applyProtection="1">
      <protection locked="0"/>
    </xf>
    <xf numFmtId="20" fontId="30" fillId="0" borderId="0" xfId="0" applyFont="1" applyAlignment="1">
      <alignment wrapText="1"/>
    </xf>
    <xf numFmtId="20" fontId="43" fillId="0" borderId="0" xfId="0" applyFont="1"/>
    <xf numFmtId="20" fontId="43" fillId="3" borderId="0" xfId="0" applyFont="1" applyFill="1" applyAlignment="1">
      <alignment horizontal="centerContinuous"/>
    </xf>
    <xf numFmtId="164" fontId="44" fillId="3" borderId="0" xfId="0" applyNumberFormat="1" applyFont="1" applyFill="1"/>
    <xf numFmtId="20" fontId="45" fillId="3" borderId="0" xfId="0" applyFont="1" applyFill="1" applyAlignment="1">
      <alignment horizontal="centerContinuous"/>
    </xf>
    <xf numFmtId="20" fontId="46" fillId="3" borderId="0" xfId="0" applyFont="1" applyFill="1"/>
    <xf numFmtId="20" fontId="46" fillId="0" borderId="0" xfId="0" applyFont="1"/>
    <xf numFmtId="0" fontId="46" fillId="3" borderId="0" xfId="0" applyNumberFormat="1" applyFont="1" applyFill="1" applyAlignment="1">
      <alignment horizontal="center"/>
    </xf>
    <xf numFmtId="20" fontId="46" fillId="3" borderId="0" xfId="0" applyFont="1" applyFill="1" applyAlignment="1">
      <alignment horizontal="center"/>
    </xf>
    <xf numFmtId="20" fontId="43" fillId="3" borderId="0" xfId="0" applyFont="1" applyFill="1"/>
    <xf numFmtId="164" fontId="46" fillId="3" borderId="0" xfId="0" applyNumberFormat="1" applyFont="1" applyFill="1"/>
    <xf numFmtId="20" fontId="46" fillId="3" borderId="0" xfId="0" applyFont="1" applyFill="1" applyAlignment="1">
      <alignment horizontal="centerContinuous"/>
    </xf>
    <xf numFmtId="20" fontId="46" fillId="0" borderId="0" xfId="0" applyFont="1" applyAlignment="1">
      <alignment horizontal="center"/>
    </xf>
    <xf numFmtId="20" fontId="47" fillId="8" borderId="10" xfId="0" applyFont="1" applyFill="1" applyBorder="1"/>
    <xf numFmtId="20" fontId="48" fillId="8" borderId="10" xfId="0" applyFont="1" applyFill="1" applyBorder="1" applyAlignment="1">
      <alignment horizontal="center"/>
    </xf>
    <xf numFmtId="20" fontId="48" fillId="8" borderId="9" xfId="0" applyFont="1" applyFill="1" applyBorder="1" applyAlignment="1">
      <alignment horizontal="center"/>
    </xf>
    <xf numFmtId="20" fontId="48" fillId="3" borderId="7" xfId="0" applyFont="1" applyFill="1" applyBorder="1" applyAlignment="1">
      <alignment horizontal="centerContinuous"/>
    </xf>
    <xf numFmtId="20" fontId="48" fillId="3" borderId="11" xfId="0" applyFont="1" applyFill="1" applyBorder="1" applyAlignment="1">
      <alignment horizontal="centerContinuous"/>
    </xf>
    <xf numFmtId="20" fontId="48" fillId="3" borderId="2" xfId="0" applyFont="1" applyFill="1" applyBorder="1" applyAlignment="1">
      <alignment horizontal="centerContinuous"/>
    </xf>
    <xf numFmtId="164" fontId="48" fillId="3" borderId="8" xfId="0" applyNumberFormat="1" applyFont="1" applyFill="1" applyBorder="1"/>
    <xf numFmtId="20" fontId="48" fillId="3" borderId="2" xfId="0" applyFont="1" applyFill="1" applyBorder="1" applyAlignment="1">
      <alignment horizontal="left"/>
    </xf>
    <xf numFmtId="164" fontId="48" fillId="3" borderId="10" xfId="0" applyNumberFormat="1" applyFont="1" applyFill="1" applyBorder="1"/>
    <xf numFmtId="20" fontId="48" fillId="3" borderId="12" xfId="0" applyFont="1" applyFill="1" applyBorder="1" applyAlignment="1">
      <alignment horizontal="left"/>
    </xf>
    <xf numFmtId="20" fontId="49" fillId="3" borderId="12" xfId="0" applyFont="1" applyFill="1" applyBorder="1" applyAlignment="1">
      <alignment horizontal="center" vertical="center" wrapText="1"/>
    </xf>
    <xf numFmtId="164" fontId="49" fillId="3" borderId="13" xfId="0" applyNumberFormat="1" applyFont="1" applyFill="1" applyBorder="1" applyAlignment="1">
      <alignment vertical="center" wrapText="1"/>
    </xf>
    <xf numFmtId="20" fontId="49" fillId="3" borderId="14" xfId="0" applyFont="1" applyFill="1" applyBorder="1" applyAlignment="1">
      <alignment horizontal="center" vertical="center" wrapText="1"/>
    </xf>
    <xf numFmtId="4" fontId="50" fillId="3" borderId="15" xfId="0" applyNumberFormat="1" applyFont="1" applyFill="1" applyBorder="1" applyAlignment="1">
      <alignment horizontal="right"/>
    </xf>
    <xf numFmtId="4" fontId="50" fillId="3" borderId="14" xfId="0" applyNumberFormat="1" applyFont="1" applyFill="1" applyBorder="1" applyAlignment="1">
      <alignment horizontal="right"/>
    </xf>
    <xf numFmtId="4" fontId="50" fillId="3" borderId="15" xfId="0" applyNumberFormat="1" applyFont="1" applyFill="1" applyBorder="1"/>
    <xf numFmtId="4" fontId="50" fillId="3" borderId="14" xfId="0" applyNumberFormat="1" applyFont="1" applyFill="1" applyBorder="1"/>
    <xf numFmtId="20" fontId="47" fillId="9" borderId="16" xfId="0" applyFont="1" applyFill="1" applyBorder="1"/>
    <xf numFmtId="20" fontId="47" fillId="9" borderId="8" xfId="0" applyFont="1" applyFill="1" applyBorder="1"/>
    <xf numFmtId="20" fontId="47" fillId="9" borderId="2" xfId="0" applyFont="1" applyFill="1" applyBorder="1"/>
    <xf numFmtId="164" fontId="45" fillId="3" borderId="0" xfId="0" applyNumberFormat="1" applyFont="1" applyFill="1" applyAlignment="1">
      <alignment vertical="center" wrapText="1"/>
    </xf>
    <xf numFmtId="20" fontId="45" fillId="3" borderId="0" xfId="0" applyFont="1" applyFill="1" applyAlignment="1">
      <alignment vertical="top" wrapText="1"/>
    </xf>
    <xf numFmtId="20" fontId="48" fillId="3" borderId="17" xfId="0" applyFont="1" applyFill="1" applyBorder="1" applyAlignment="1">
      <alignment horizontal="center" vertical="center" wrapText="1"/>
    </xf>
    <xf numFmtId="167" fontId="50" fillId="3" borderId="18" xfId="0" applyNumberFormat="1" applyFont="1" applyFill="1" applyBorder="1"/>
    <xf numFmtId="20" fontId="49" fillId="3" borderId="7" xfId="0" applyFont="1" applyFill="1" applyBorder="1" applyAlignment="1">
      <alignment horizontal="center" wrapText="1"/>
    </xf>
    <xf numFmtId="167" fontId="50" fillId="3" borderId="7" xfId="0" applyNumberFormat="1" applyFont="1" applyFill="1" applyBorder="1" applyAlignment="1">
      <alignment horizontal="right"/>
    </xf>
    <xf numFmtId="167" fontId="50" fillId="3" borderId="7" xfId="0" applyNumberFormat="1" applyFont="1" applyFill="1" applyBorder="1"/>
    <xf numFmtId="20" fontId="14" fillId="3" borderId="0" xfId="0" applyFont="1" applyFill="1" applyAlignment="1">
      <alignment vertical="top" wrapText="1"/>
    </xf>
    <xf numFmtId="20" fontId="15" fillId="3" borderId="0" xfId="0" applyFont="1" applyFill="1" applyAlignment="1">
      <alignment vertical="top" wrapText="1"/>
    </xf>
    <xf numFmtId="20" fontId="22" fillId="3" borderId="9" xfId="0" applyFont="1" applyFill="1" applyBorder="1" applyAlignment="1">
      <alignment horizontal="center" vertical="center" wrapText="1"/>
    </xf>
    <xf numFmtId="167" fontId="24" fillId="3" borderId="9" xfId="0" applyNumberFormat="1" applyFont="1" applyFill="1" applyBorder="1"/>
    <xf numFmtId="20" fontId="11" fillId="3" borderId="9" xfId="0" applyFont="1" applyFill="1" applyBorder="1" applyAlignment="1">
      <alignment horizontal="center" wrapText="1" shrinkToFit="1"/>
    </xf>
    <xf numFmtId="167" fontId="24" fillId="3" borderId="19" xfId="0" applyNumberFormat="1" applyFont="1" applyFill="1" applyBorder="1" applyAlignment="1">
      <alignment horizontal="right"/>
    </xf>
    <xf numFmtId="20" fontId="4" fillId="3" borderId="20" xfId="0" applyFont="1" applyFill="1" applyBorder="1" applyAlignment="1">
      <alignment horizontal="centerContinuous"/>
    </xf>
    <xf numFmtId="167" fontId="4" fillId="3" borderId="16" xfId="0" applyNumberFormat="1" applyFont="1" applyFill="1" applyBorder="1"/>
    <xf numFmtId="20" fontId="22" fillId="3" borderId="9" xfId="0" applyFont="1" applyFill="1" applyBorder="1" applyAlignment="1">
      <alignment horizontal="center" vertical="center"/>
    </xf>
    <xf numFmtId="167" fontId="24" fillId="3" borderId="7" xfId="0" applyNumberFormat="1" applyFont="1" applyFill="1" applyBorder="1" applyAlignment="1">
      <alignment vertical="center"/>
    </xf>
    <xf numFmtId="20" fontId="5" fillId="9" borderId="12" xfId="0" applyFont="1" applyFill="1" applyBorder="1"/>
    <xf numFmtId="20" fontId="5" fillId="9" borderId="21" xfId="0" applyFont="1" applyFill="1" applyBorder="1"/>
    <xf numFmtId="20" fontId="13" fillId="3" borderId="0" xfId="0" applyFont="1" applyFill="1"/>
    <xf numFmtId="20" fontId="7" fillId="0" borderId="0" xfId="0" applyFont="1"/>
    <xf numFmtId="20" fontId="10" fillId="3" borderId="0" xfId="0" applyFont="1" applyFill="1"/>
    <xf numFmtId="20" fontId="10" fillId="3" borderId="0" xfId="0" applyFont="1" applyFill="1" applyAlignment="1">
      <alignment horizontal="centerContinuous"/>
    </xf>
    <xf numFmtId="20" fontId="26" fillId="0" borderId="0" xfId="0" applyFont="1"/>
    <xf numFmtId="166" fontId="2" fillId="3" borderId="0" xfId="0" applyNumberFormat="1" applyFont="1" applyFill="1" applyAlignment="1">
      <alignment horizontal="right"/>
    </xf>
    <xf numFmtId="20" fontId="12" fillId="0" borderId="0" xfId="0" applyFont="1" applyAlignment="1">
      <alignment horizontal="right"/>
    </xf>
    <xf numFmtId="20" fontId="26" fillId="6" borderId="0" xfId="0" applyFont="1" applyFill="1" applyAlignment="1">
      <alignment horizontal="centerContinuous"/>
    </xf>
    <xf numFmtId="167" fontId="51" fillId="0" borderId="0" xfId="0" applyNumberFormat="1" applyFont="1"/>
    <xf numFmtId="20" fontId="48" fillId="3" borderId="10" xfId="0" applyFont="1" applyFill="1" applyBorder="1" applyAlignment="1">
      <alignment horizontal="left"/>
    </xf>
    <xf numFmtId="20" fontId="49" fillId="0" borderId="8" xfId="0" applyFont="1" applyBorder="1" applyAlignment="1">
      <alignment horizontal="center" wrapText="1"/>
    </xf>
    <xf numFmtId="167" fontId="4" fillId="3" borderId="22" xfId="0" applyNumberFormat="1" applyFont="1" applyFill="1" applyBorder="1" applyAlignment="1">
      <alignment horizontal="right" wrapText="1"/>
    </xf>
    <xf numFmtId="20" fontId="42" fillId="0" borderId="0" xfId="0" applyFont="1" applyAlignment="1">
      <alignment horizontal="center"/>
    </xf>
    <xf numFmtId="20" fontId="43" fillId="0" borderId="0" xfId="0" applyFont="1" applyAlignment="1">
      <alignment horizontal="right"/>
    </xf>
    <xf numFmtId="20" fontId="52" fillId="0" borderId="0" xfId="0" applyFont="1" applyAlignment="1">
      <alignment horizontal="center"/>
    </xf>
    <xf numFmtId="20" fontId="53" fillId="0" borderId="0" xfId="0" applyFont="1" applyAlignment="1">
      <alignment horizontal="center"/>
    </xf>
    <xf numFmtId="20" fontId="48" fillId="3" borderId="0" xfId="0" applyFont="1" applyFill="1"/>
    <xf numFmtId="20" fontId="42" fillId="0" borderId="22" xfId="0" applyFont="1" applyBorder="1" applyAlignment="1" applyProtection="1">
      <alignment wrapText="1"/>
      <protection locked="0"/>
    </xf>
    <xf numFmtId="20" fontId="33" fillId="3" borderId="0" xfId="0" applyFont="1" applyFill="1" applyAlignment="1">
      <alignment horizontal="right"/>
    </xf>
    <xf numFmtId="164" fontId="30" fillId="3" borderId="0" xfId="0" applyNumberFormat="1" applyFont="1" applyFill="1" applyAlignment="1">
      <alignment horizontal="right"/>
    </xf>
    <xf numFmtId="37" fontId="30" fillId="3" borderId="0" xfId="0" applyNumberFormat="1" applyFont="1" applyFill="1" applyAlignment="1">
      <alignment horizontal="right"/>
    </xf>
    <xf numFmtId="41" fontId="30" fillId="3" borderId="0" xfId="0" applyNumberFormat="1" applyFont="1" applyFill="1" applyAlignment="1">
      <alignment horizontal="right"/>
    </xf>
    <xf numFmtId="0" fontId="42" fillId="0" borderId="7" xfId="0" applyNumberFormat="1" applyFont="1" applyBorder="1" applyAlignment="1" applyProtection="1">
      <alignment horizontal="left" wrapText="1"/>
      <protection locked="0"/>
    </xf>
    <xf numFmtId="0" fontId="42" fillId="0" borderId="19" xfId="0" applyNumberFormat="1" applyFont="1" applyBorder="1" applyAlignment="1" applyProtection="1">
      <alignment wrapText="1" readingOrder="1"/>
      <protection locked="0"/>
    </xf>
    <xf numFmtId="20" fontId="50" fillId="3" borderId="23" xfId="0" applyFont="1" applyFill="1" applyBorder="1" applyAlignment="1">
      <alignment horizontal="right" wrapText="1"/>
    </xf>
    <xf numFmtId="20" fontId="50" fillId="6" borderId="24" xfId="0" applyFont="1" applyFill="1" applyBorder="1" applyAlignment="1">
      <alignment horizontal="right" wrapText="1"/>
    </xf>
    <xf numFmtId="20" fontId="50" fillId="6" borderId="24" xfId="0" applyFont="1" applyFill="1" applyBorder="1" applyAlignment="1">
      <alignment horizontal="right"/>
    </xf>
    <xf numFmtId="20" fontId="50" fillId="3" borderId="24" xfId="0" applyFont="1" applyFill="1" applyBorder="1" applyAlignment="1">
      <alignment horizontal="right" wrapText="1"/>
    </xf>
    <xf numFmtId="49" fontId="42" fillId="3" borderId="0" xfId="0" applyNumberFormat="1" applyFont="1" applyFill="1" applyAlignment="1">
      <alignment horizontal="left"/>
    </xf>
    <xf numFmtId="169" fontId="25" fillId="0" borderId="0" xfId="0" applyNumberFormat="1" applyFont="1"/>
    <xf numFmtId="20" fontId="42" fillId="6" borderId="22" xfId="0" applyFont="1" applyFill="1" applyBorder="1" applyProtection="1">
      <protection locked="0"/>
    </xf>
    <xf numFmtId="20" fontId="42" fillId="0" borderId="25" xfId="0" applyFont="1" applyBorder="1" applyAlignment="1" applyProtection="1">
      <alignment wrapText="1"/>
      <protection locked="0"/>
    </xf>
    <xf numFmtId="20" fontId="42" fillId="0" borderId="8" xfId="0" applyFont="1" applyBorder="1" applyAlignment="1" applyProtection="1">
      <alignment wrapText="1"/>
      <protection locked="0"/>
    </xf>
    <xf numFmtId="20" fontId="35" fillId="3" borderId="9" xfId="0" applyFont="1" applyFill="1" applyBorder="1" applyAlignment="1">
      <alignment horizontal="centerContinuous"/>
    </xf>
    <xf numFmtId="20" fontId="35" fillId="3" borderId="21" xfId="0" applyFont="1" applyFill="1" applyBorder="1" applyAlignment="1">
      <alignment horizontal="centerContinuous"/>
    </xf>
    <xf numFmtId="20" fontId="35" fillId="4" borderId="19" xfId="0" applyFont="1" applyFill="1" applyBorder="1" applyAlignment="1">
      <alignment horizontal="centerContinuous"/>
    </xf>
    <xf numFmtId="20" fontId="35" fillId="4" borderId="7" xfId="0" applyFont="1" applyFill="1" applyBorder="1" applyAlignment="1">
      <alignment horizontal="centerContinuous"/>
    </xf>
    <xf numFmtId="4" fontId="1" fillId="3" borderId="26" xfId="0" applyNumberFormat="1" applyFont="1" applyFill="1" applyBorder="1" applyAlignment="1">
      <alignment vertical="center"/>
    </xf>
    <xf numFmtId="20" fontId="47" fillId="8" borderId="20" xfId="0" applyFont="1" applyFill="1" applyBorder="1"/>
    <xf numFmtId="20" fontId="47" fillId="8" borderId="27" xfId="0" applyFont="1" applyFill="1" applyBorder="1"/>
    <xf numFmtId="20" fontId="47" fillId="8" borderId="22" xfId="0" applyFont="1" applyFill="1" applyBorder="1"/>
    <xf numFmtId="20" fontId="47" fillId="8" borderId="28" xfId="0" applyFont="1" applyFill="1" applyBorder="1"/>
    <xf numFmtId="20" fontId="22" fillId="3" borderId="10" xfId="0" applyFont="1" applyFill="1" applyBorder="1" applyAlignment="1">
      <alignment horizontal="center"/>
    </xf>
    <xf numFmtId="20" fontId="22" fillId="3" borderId="9" xfId="0" applyFont="1" applyFill="1" applyBorder="1" applyAlignment="1">
      <alignment horizontal="center"/>
    </xf>
    <xf numFmtId="20" fontId="22" fillId="3" borderId="9" xfId="0" applyFont="1" applyFill="1" applyBorder="1" applyAlignment="1">
      <alignment horizontal="centerContinuous"/>
    </xf>
    <xf numFmtId="20" fontId="47" fillId="8" borderId="0" xfId="0" applyFont="1" applyFill="1"/>
    <xf numFmtId="4" fontId="22" fillId="3" borderId="29" xfId="0" applyNumberFormat="1" applyFont="1" applyFill="1" applyBorder="1"/>
    <xf numFmtId="4" fontId="22" fillId="3" borderId="14" xfId="0" applyNumberFormat="1" applyFont="1" applyFill="1" applyBorder="1"/>
    <xf numFmtId="20" fontId="22" fillId="10" borderId="9" xfId="0" applyFont="1" applyFill="1" applyBorder="1" applyAlignment="1">
      <alignment horizontal="center"/>
    </xf>
    <xf numFmtId="20" fontId="22" fillId="11" borderId="14" xfId="0" applyFont="1" applyFill="1" applyBorder="1" applyAlignment="1">
      <alignment horizontal="center"/>
    </xf>
    <xf numFmtId="164" fontId="22" fillId="12" borderId="10" xfId="0" applyNumberFormat="1" applyFont="1" applyFill="1" applyBorder="1"/>
    <xf numFmtId="20" fontId="48" fillId="8" borderId="14" xfId="0" applyFont="1" applyFill="1" applyBorder="1" applyAlignment="1">
      <alignment horizontal="center"/>
    </xf>
    <xf numFmtId="20" fontId="47" fillId="8" borderId="23" xfId="0" applyFont="1" applyFill="1" applyBorder="1"/>
    <xf numFmtId="20" fontId="47" fillId="8" borderId="30" xfId="0" applyFont="1" applyFill="1" applyBorder="1"/>
    <xf numFmtId="165" fontId="46" fillId="3" borderId="0" xfId="0" applyNumberFormat="1" applyFont="1" applyFill="1" applyAlignment="1">
      <alignment horizontal="left"/>
    </xf>
    <xf numFmtId="166" fontId="3" fillId="3" borderId="0" xfId="0" applyNumberFormat="1" applyFont="1" applyFill="1" applyAlignment="1">
      <alignment horizontal="right"/>
    </xf>
    <xf numFmtId="20" fontId="47" fillId="9" borderId="28" xfId="0" applyFont="1" applyFill="1" applyBorder="1"/>
    <xf numFmtId="20" fontId="3" fillId="3" borderId="0" xfId="0" applyFont="1" applyFill="1" applyAlignment="1">
      <alignment horizontal="right"/>
    </xf>
    <xf numFmtId="20" fontId="17" fillId="0" borderId="0" xfId="0" applyFont="1" applyAlignment="1">
      <alignment wrapText="1"/>
    </xf>
    <xf numFmtId="20" fontId="0" fillId="0" borderId="0" xfId="0" applyAlignment="1">
      <alignment horizontal="left" wrapText="1"/>
    </xf>
    <xf numFmtId="20" fontId="3" fillId="6" borderId="31" xfId="0" applyFont="1" applyFill="1" applyBorder="1"/>
    <xf numFmtId="20" fontId="30" fillId="3" borderId="0" xfId="0" applyFont="1" applyFill="1"/>
    <xf numFmtId="164" fontId="49" fillId="3" borderId="8" xfId="0" applyNumberFormat="1" applyFont="1" applyFill="1" applyBorder="1" applyAlignment="1">
      <alignment wrapText="1"/>
    </xf>
    <xf numFmtId="20" fontId="42" fillId="9" borderId="10" xfId="0" applyFont="1" applyFill="1" applyBorder="1"/>
    <xf numFmtId="164" fontId="48" fillId="3" borderId="10" xfId="0" applyNumberFormat="1" applyFont="1" applyFill="1" applyBorder="1" applyProtection="1">
      <protection locked="0"/>
    </xf>
    <xf numFmtId="20" fontId="47" fillId="8" borderId="32" xfId="0" applyFont="1" applyFill="1" applyBorder="1"/>
    <xf numFmtId="20" fontId="47" fillId="8" borderId="7" xfId="0" applyFont="1" applyFill="1" applyBorder="1"/>
    <xf numFmtId="20" fontId="43" fillId="3" borderId="0" xfId="0" applyFont="1" applyFill="1" applyAlignment="1">
      <alignment horizontal="center"/>
    </xf>
    <xf numFmtId="20" fontId="45" fillId="3" borderId="0" xfId="0" applyFont="1" applyFill="1" applyAlignment="1">
      <alignment horizontal="center"/>
    </xf>
    <xf numFmtId="20" fontId="42" fillId="9" borderId="14" xfId="0" applyFont="1" applyFill="1" applyBorder="1"/>
    <xf numFmtId="167" fontId="50" fillId="3" borderId="17" xfId="0" applyNumberFormat="1" applyFont="1" applyFill="1" applyBorder="1"/>
    <xf numFmtId="167" fontId="50" fillId="3" borderId="9" xfId="0" applyNumberFormat="1" applyFont="1" applyFill="1" applyBorder="1"/>
    <xf numFmtId="20" fontId="37" fillId="0" borderId="0" xfId="0" applyFont="1"/>
    <xf numFmtId="1" fontId="0" fillId="0" borderId="0" xfId="0" applyNumberFormat="1"/>
    <xf numFmtId="20" fontId="38" fillId="0" borderId="0" xfId="0" applyFont="1"/>
    <xf numFmtId="1" fontId="0" fillId="0" borderId="0" xfId="0" applyNumberFormat="1" applyAlignment="1">
      <alignment horizontal="right"/>
    </xf>
    <xf numFmtId="1" fontId="0" fillId="0" borderId="0" xfId="0" applyNumberFormat="1" applyAlignment="1">
      <alignment vertical="top"/>
    </xf>
    <xf numFmtId="20" fontId="48" fillId="3" borderId="16" xfId="0" applyFont="1" applyFill="1" applyBorder="1" applyAlignment="1">
      <alignment horizontal="left"/>
    </xf>
    <xf numFmtId="4" fontId="42" fillId="3" borderId="19" xfId="0" applyNumberFormat="1" applyFont="1" applyFill="1" applyBorder="1" applyProtection="1">
      <protection locked="0"/>
    </xf>
    <xf numFmtId="0" fontId="42" fillId="0" borderId="22" xfId="0" applyNumberFormat="1" applyFont="1" applyBorder="1" applyAlignment="1" applyProtection="1">
      <alignment horizontal="left" wrapText="1"/>
      <protection locked="0"/>
    </xf>
    <xf numFmtId="20" fontId="39" fillId="0" borderId="0" xfId="0" applyFont="1" applyAlignment="1">
      <alignment vertical="center" wrapText="1"/>
    </xf>
    <xf numFmtId="20" fontId="39" fillId="0" borderId="0" xfId="0" applyFont="1"/>
    <xf numFmtId="4" fontId="50" fillId="3" borderId="10" xfId="0" applyNumberFormat="1" applyFont="1" applyFill="1" applyBorder="1" applyAlignment="1">
      <alignment horizontal="right"/>
    </xf>
    <xf numFmtId="4" fontId="50" fillId="3" borderId="9" xfId="0" applyNumberFormat="1" applyFont="1" applyFill="1" applyBorder="1" applyAlignment="1">
      <alignment horizontal="right"/>
    </xf>
    <xf numFmtId="20" fontId="23" fillId="0" borderId="0" xfId="0" applyFont="1"/>
    <xf numFmtId="20" fontId="22" fillId="7" borderId="20" xfId="0" applyFont="1" applyFill="1" applyBorder="1" applyAlignment="1">
      <alignment vertical="top"/>
    </xf>
    <xf numFmtId="20" fontId="23" fillId="0" borderId="16" xfId="0" applyFont="1" applyBorder="1" applyAlignment="1">
      <alignment vertical="top"/>
    </xf>
    <xf numFmtId="20" fontId="23" fillId="0" borderId="27" xfId="0" applyFont="1" applyBorder="1" applyAlignment="1">
      <alignment vertical="top"/>
    </xf>
    <xf numFmtId="20" fontId="30" fillId="3" borderId="0" xfId="0" applyFont="1" applyFill="1" applyProtection="1">
      <protection locked="0"/>
    </xf>
    <xf numFmtId="4" fontId="52" fillId="3" borderId="8" xfId="0" applyNumberFormat="1" applyFont="1" applyFill="1" applyBorder="1" applyAlignment="1" applyProtection="1">
      <alignment horizontal="right"/>
      <protection locked="0"/>
    </xf>
    <xf numFmtId="20" fontId="36" fillId="0" borderId="16" xfId="0" applyFont="1" applyBorder="1" applyAlignment="1">
      <alignment vertical="top"/>
    </xf>
    <xf numFmtId="0" fontId="22" fillId="3" borderId="58" xfId="0" applyNumberFormat="1" applyFont="1" applyFill="1" applyBorder="1" applyAlignment="1">
      <alignment horizontal="center"/>
    </xf>
    <xf numFmtId="167" fontId="24" fillId="3" borderId="58" xfId="0" applyNumberFormat="1" applyFont="1" applyFill="1" applyBorder="1" applyProtection="1">
      <protection locked="0"/>
    </xf>
    <xf numFmtId="20" fontId="26" fillId="6" borderId="0" xfId="0" applyFont="1" applyFill="1"/>
    <xf numFmtId="20" fontId="47" fillId="9" borderId="27" xfId="0" applyFont="1" applyFill="1" applyBorder="1"/>
    <xf numFmtId="164" fontId="48" fillId="3" borderId="0" xfId="0" applyNumberFormat="1" applyFont="1" applyFill="1"/>
    <xf numFmtId="20" fontId="47" fillId="9" borderId="20" xfId="0" applyFont="1" applyFill="1" applyBorder="1"/>
    <xf numFmtId="20" fontId="34" fillId="3" borderId="0" xfId="0" applyFont="1" applyFill="1"/>
    <xf numFmtId="167" fontId="54" fillId="6" borderId="0" xfId="0" applyNumberFormat="1" applyFont="1" applyFill="1"/>
    <xf numFmtId="20" fontId="22" fillId="5" borderId="62" xfId="0" applyFont="1" applyFill="1" applyBorder="1" applyAlignment="1">
      <alignment horizontal="left"/>
    </xf>
    <xf numFmtId="20" fontId="22" fillId="5" borderId="68" xfId="0" applyFont="1" applyFill="1" applyBorder="1" applyAlignment="1">
      <alignment horizontal="left"/>
    </xf>
    <xf numFmtId="20" fontId="22" fillId="5" borderId="69" xfId="0" applyFont="1" applyFill="1" applyBorder="1" applyAlignment="1">
      <alignment horizontal="left"/>
    </xf>
    <xf numFmtId="20" fontId="48" fillId="3" borderId="10" xfId="0" applyFont="1" applyFill="1" applyBorder="1" applyAlignment="1">
      <alignment horizontal="center"/>
    </xf>
    <xf numFmtId="20" fontId="18" fillId="3" borderId="0" xfId="0" applyFont="1" applyFill="1" applyAlignment="1">
      <alignment horizontal="center" vertical="center"/>
    </xf>
    <xf numFmtId="20" fontId="17" fillId="0" borderId="0" xfId="0" applyFont="1" applyAlignment="1">
      <alignment horizontal="center" vertical="center"/>
    </xf>
    <xf numFmtId="164" fontId="30" fillId="3" borderId="0" xfId="0" applyNumberFormat="1" applyFont="1" applyFill="1" applyAlignment="1">
      <alignment horizontal="left"/>
    </xf>
    <xf numFmtId="20" fontId="23" fillId="0" borderId="0" xfId="0" applyFont="1" applyAlignment="1">
      <alignment wrapText="1"/>
    </xf>
    <xf numFmtId="20" fontId="42" fillId="3" borderId="10" xfId="0" applyFont="1" applyFill="1" applyBorder="1" applyAlignment="1" applyProtection="1">
      <alignment horizontal="right"/>
      <protection locked="0"/>
    </xf>
    <xf numFmtId="20" fontId="7" fillId="0" borderId="12" xfId="0" applyFont="1" applyBorder="1" applyAlignment="1">
      <alignment horizontal="right"/>
    </xf>
    <xf numFmtId="169" fontId="56" fillId="0" borderId="12" xfId="0" applyNumberFormat="1" applyFont="1" applyBorder="1" applyAlignment="1" applyProtection="1">
      <alignment horizontal="center"/>
      <protection locked="0"/>
    </xf>
    <xf numFmtId="169" fontId="56" fillId="0" borderId="21" xfId="0" applyNumberFormat="1" applyFont="1" applyBorder="1" applyAlignment="1" applyProtection="1">
      <alignment horizontal="center"/>
      <protection locked="0"/>
    </xf>
    <xf numFmtId="0" fontId="42" fillId="0" borderId="18" xfId="0" applyNumberFormat="1" applyFont="1" applyBorder="1" applyAlignment="1" applyProtection="1">
      <alignment horizontal="left" wrapText="1"/>
      <protection locked="0"/>
    </xf>
    <xf numFmtId="4" fontId="42" fillId="3" borderId="19" xfId="0" applyNumberFormat="1" applyFont="1" applyFill="1" applyBorder="1" applyAlignment="1" applyProtection="1">
      <alignment horizontal="right"/>
      <protection locked="0"/>
    </xf>
    <xf numFmtId="20" fontId="48" fillId="3" borderId="7" xfId="0" applyFont="1" applyFill="1" applyBorder="1" applyAlignment="1">
      <alignment horizontal="center"/>
    </xf>
    <xf numFmtId="20" fontId="25" fillId="3" borderId="2" xfId="0" applyFont="1" applyFill="1" applyBorder="1" applyProtection="1">
      <protection locked="0"/>
    </xf>
    <xf numFmtId="168" fontId="41" fillId="0" borderId="12" xfId="0" applyNumberFormat="1" applyFont="1" applyBorder="1" applyAlignment="1" applyProtection="1">
      <alignment horizontal="left" wrapText="1"/>
      <protection locked="0"/>
    </xf>
    <xf numFmtId="20" fontId="0" fillId="0" borderId="2" xfId="0" applyBorder="1"/>
    <xf numFmtId="49" fontId="22" fillId="0" borderId="62" xfId="0" applyNumberFormat="1" applyFont="1" applyBorder="1" applyAlignment="1">
      <alignment horizontal="center"/>
    </xf>
    <xf numFmtId="20" fontId="21" fillId="0" borderId="70" xfId="0" applyFont="1" applyBorder="1" applyAlignment="1">
      <alignment horizontal="center" vertical="center"/>
    </xf>
    <xf numFmtId="20" fontId="23" fillId="0" borderId="70" xfId="0" applyFont="1" applyBorder="1"/>
    <xf numFmtId="20" fontId="23" fillId="0" borderId="55" xfId="0" applyFont="1" applyBorder="1"/>
    <xf numFmtId="20" fontId="23" fillId="0" borderId="55" xfId="0" applyFont="1" applyBorder="1" applyAlignment="1">
      <alignment horizontal="left"/>
    </xf>
    <xf numFmtId="20" fontId="11" fillId="3" borderId="73" xfId="0" applyFont="1" applyFill="1" applyBorder="1" applyAlignment="1">
      <alignment vertical="center"/>
    </xf>
    <xf numFmtId="0" fontId="22" fillId="3" borderId="74" xfId="0" applyNumberFormat="1" applyFont="1" applyFill="1" applyBorder="1" applyAlignment="1">
      <alignment horizontal="center"/>
    </xf>
    <xf numFmtId="1" fontId="24" fillId="3" borderId="75" xfId="0" applyNumberFormat="1" applyFont="1" applyFill="1" applyBorder="1" applyAlignment="1" applyProtection="1">
      <alignment horizontal="center"/>
      <protection locked="0"/>
    </xf>
    <xf numFmtId="1" fontId="24" fillId="3" borderId="76" xfId="0" applyNumberFormat="1" applyFont="1" applyFill="1" applyBorder="1" applyAlignment="1" applyProtection="1">
      <alignment horizontal="center"/>
      <protection locked="0"/>
    </xf>
    <xf numFmtId="1" fontId="24" fillId="3" borderId="77" xfId="0" applyNumberFormat="1" applyFont="1" applyFill="1" applyBorder="1" applyAlignment="1" applyProtection="1">
      <alignment horizontal="center"/>
      <protection locked="0"/>
    </xf>
    <xf numFmtId="20" fontId="11" fillId="3" borderId="78" xfId="0" applyFont="1" applyFill="1" applyBorder="1" applyAlignment="1">
      <alignment horizontal="center" vertical="center"/>
    </xf>
    <xf numFmtId="0" fontId="22" fillId="3" borderId="75" xfId="0" applyNumberFormat="1" applyFont="1" applyFill="1" applyBorder="1" applyAlignment="1">
      <alignment horizontal="center"/>
    </xf>
    <xf numFmtId="0" fontId="22" fillId="3" borderId="76" xfId="0" applyNumberFormat="1" applyFont="1" applyFill="1" applyBorder="1" applyAlignment="1">
      <alignment horizontal="center"/>
    </xf>
    <xf numFmtId="0" fontId="22" fillId="3" borderId="77" xfId="0" applyNumberFormat="1" applyFont="1" applyFill="1" applyBorder="1" applyAlignment="1">
      <alignment horizontal="center"/>
    </xf>
    <xf numFmtId="20" fontId="1" fillId="3" borderId="73" xfId="0" applyFont="1" applyFill="1" applyBorder="1" applyAlignment="1">
      <alignment vertical="center"/>
    </xf>
    <xf numFmtId="1" fontId="25" fillId="0" borderId="74" xfId="0" applyNumberFormat="1" applyFont="1" applyBorder="1" applyAlignment="1" applyProtection="1">
      <alignment horizontal="center"/>
      <protection locked="0"/>
    </xf>
    <xf numFmtId="1" fontId="24" fillId="3" borderId="74" xfId="0" applyNumberFormat="1" applyFont="1" applyFill="1" applyBorder="1" applyAlignment="1" applyProtection="1">
      <alignment horizontal="center"/>
      <protection locked="0"/>
    </xf>
    <xf numFmtId="20" fontId="23" fillId="0" borderId="79" xfId="0" applyFont="1" applyBorder="1" applyAlignment="1">
      <alignment vertical="center"/>
    </xf>
    <xf numFmtId="0" fontId="61" fillId="0" borderId="86" xfId="3" applyFont="1" applyBorder="1"/>
    <xf numFmtId="0" fontId="62" fillId="0" borderId="86" xfId="3" applyFont="1" applyBorder="1"/>
    <xf numFmtId="0" fontId="39" fillId="0" borderId="0" xfId="3" applyFont="1"/>
    <xf numFmtId="0" fontId="60" fillId="0" borderId="0" xfId="3"/>
    <xf numFmtId="0" fontId="60" fillId="0" borderId="90" xfId="3" applyBorder="1"/>
    <xf numFmtId="0" fontId="60" fillId="0" borderId="91" xfId="3" applyBorder="1"/>
    <xf numFmtId="0" fontId="61" fillId="0" borderId="90" xfId="3" applyFont="1" applyBorder="1"/>
    <xf numFmtId="0" fontId="65" fillId="0" borderId="0" xfId="3" applyFont="1"/>
    <xf numFmtId="0" fontId="61" fillId="0" borderId="0" xfId="3" applyFont="1"/>
    <xf numFmtId="49" fontId="66" fillId="0" borderId="92" xfId="3" applyNumberFormat="1" applyFont="1" applyBorder="1" applyProtection="1">
      <protection locked="0"/>
    </xf>
    <xf numFmtId="49" fontId="67" fillId="0" borderId="92" xfId="3" applyNumberFormat="1" applyFont="1" applyBorder="1" applyAlignment="1" applyProtection="1">
      <alignment horizontal="center"/>
      <protection locked="0"/>
    </xf>
    <xf numFmtId="0" fontId="36" fillId="0" borderId="90" xfId="3" applyFont="1" applyBorder="1"/>
    <xf numFmtId="0" fontId="69" fillId="0" borderId="0" xfId="3" applyFont="1" applyAlignment="1">
      <alignment horizontal="center"/>
    </xf>
    <xf numFmtId="0" fontId="69" fillId="0" borderId="0" xfId="3" applyFont="1" applyAlignment="1">
      <alignment horizontal="center" vertical="top"/>
    </xf>
    <xf numFmtId="0" fontId="61" fillId="0" borderId="0" xfId="3" applyFont="1" applyAlignment="1">
      <alignment horizontal="center" vertical="top"/>
    </xf>
    <xf numFmtId="0" fontId="65" fillId="0" borderId="92" xfId="3" applyFont="1" applyBorder="1" applyAlignment="1" applyProtection="1">
      <alignment horizontal="left"/>
      <protection locked="0"/>
    </xf>
    <xf numFmtId="167" fontId="65" fillId="0" borderId="0" xfId="3" applyNumberFormat="1" applyFont="1" applyAlignment="1">
      <alignment horizontal="center"/>
    </xf>
    <xf numFmtId="0" fontId="65" fillId="0" borderId="0" xfId="3" applyFont="1" applyAlignment="1" applyProtection="1">
      <alignment horizontal="left"/>
      <protection locked="0"/>
    </xf>
    <xf numFmtId="0" fontId="61" fillId="0" borderId="91" xfId="3" applyFont="1" applyBorder="1"/>
    <xf numFmtId="0" fontId="66" fillId="2" borderId="94" xfId="3" applyFont="1" applyFill="1" applyBorder="1" applyAlignment="1">
      <alignment horizontal="center"/>
    </xf>
    <xf numFmtId="0" fontId="66" fillId="2" borderId="94" xfId="3" applyFont="1" applyFill="1" applyBorder="1" applyAlignment="1">
      <alignment horizontal="left"/>
    </xf>
    <xf numFmtId="49" fontId="70" fillId="0" borderId="101" xfId="3" applyNumberFormat="1" applyFont="1" applyBorder="1" applyAlignment="1" applyProtection="1">
      <alignment horizontal="center"/>
      <protection locked="0"/>
    </xf>
    <xf numFmtId="49" fontId="70" fillId="0" borderId="102" xfId="3" applyNumberFormat="1" applyFont="1" applyBorder="1" applyProtection="1">
      <protection locked="0"/>
    </xf>
    <xf numFmtId="49" fontId="70" fillId="0" borderId="101" xfId="3" applyNumberFormat="1" applyFont="1" applyBorder="1" applyProtection="1">
      <protection locked="0"/>
    </xf>
    <xf numFmtId="49" fontId="70" fillId="0" borderId="100" xfId="3" quotePrefix="1" applyNumberFormat="1" applyFont="1" applyBorder="1" applyAlignment="1" applyProtection="1">
      <alignment horizontal="center"/>
      <protection locked="0"/>
    </xf>
    <xf numFmtId="49" fontId="70" fillId="0" borderId="105" xfId="3" applyNumberFormat="1" applyFont="1" applyBorder="1" applyAlignment="1" applyProtection="1">
      <alignment horizontal="center"/>
      <protection locked="0"/>
    </xf>
    <xf numFmtId="49" fontId="70" fillId="0" borderId="70" xfId="3" applyNumberFormat="1" applyFont="1" applyBorder="1" applyProtection="1">
      <protection locked="0"/>
    </xf>
    <xf numFmtId="49" fontId="70" fillId="0" borderId="105" xfId="3" applyNumberFormat="1" applyFont="1" applyBorder="1" applyProtection="1">
      <protection locked="0"/>
    </xf>
    <xf numFmtId="49" fontId="70" fillId="0" borderId="71" xfId="3" quotePrefix="1" applyNumberFormat="1" applyFont="1" applyBorder="1" applyAlignment="1" applyProtection="1">
      <alignment horizontal="center"/>
      <protection locked="0"/>
    </xf>
    <xf numFmtId="49" fontId="70" fillId="0" borderId="74" xfId="3" applyNumberFormat="1" applyFont="1" applyBorder="1" applyAlignment="1" applyProtection="1">
      <alignment horizontal="center"/>
      <protection locked="0"/>
    </xf>
    <xf numFmtId="49" fontId="70" fillId="0" borderId="110" xfId="3" applyNumberFormat="1" applyFont="1" applyBorder="1" applyProtection="1">
      <protection locked="0"/>
    </xf>
    <xf numFmtId="49" fontId="70" fillId="0" borderId="74" xfId="3" applyNumberFormat="1" applyFont="1" applyBorder="1" applyProtection="1">
      <protection locked="0"/>
    </xf>
    <xf numFmtId="49" fontId="70" fillId="0" borderId="111" xfId="3" quotePrefix="1" applyNumberFormat="1" applyFont="1" applyBorder="1" applyAlignment="1" applyProtection="1">
      <alignment horizontal="center"/>
      <protection locked="0"/>
    </xf>
    <xf numFmtId="0" fontId="60" fillId="13" borderId="31" xfId="3" applyFill="1" applyBorder="1"/>
    <xf numFmtId="0" fontId="60" fillId="13" borderId="41" xfId="3" applyFill="1" applyBorder="1"/>
    <xf numFmtId="167" fontId="72" fillId="13" borderId="31" xfId="3" applyNumberFormat="1" applyFont="1" applyFill="1" applyBorder="1"/>
    <xf numFmtId="167" fontId="72" fillId="13" borderId="42" xfId="3" applyNumberFormat="1" applyFont="1" applyFill="1" applyBorder="1"/>
    <xf numFmtId="0" fontId="60" fillId="13" borderId="42" xfId="3" applyFill="1" applyBorder="1"/>
    <xf numFmtId="0" fontId="60" fillId="0" borderId="0" xfId="3" applyAlignment="1">
      <alignment horizontal="left"/>
    </xf>
    <xf numFmtId="0" fontId="7" fillId="0" borderId="0" xfId="3" applyFont="1" applyAlignment="1">
      <alignment vertical="top"/>
    </xf>
    <xf numFmtId="0" fontId="74" fillId="0" borderId="0" xfId="3" applyFont="1"/>
    <xf numFmtId="0" fontId="66" fillId="0" borderId="0" xfId="3" applyFont="1" applyAlignment="1">
      <alignment horizontal="left"/>
    </xf>
    <xf numFmtId="0" fontId="75" fillId="0" borderId="0" xfId="3" applyFont="1"/>
    <xf numFmtId="0" fontId="77" fillId="0" borderId="0" xfId="3" applyFont="1" applyAlignment="1">
      <alignment horizontal="left"/>
    </xf>
    <xf numFmtId="169" fontId="32" fillId="0" borderId="50" xfId="3" applyNumberFormat="1" applyFont="1" applyBorder="1" applyAlignment="1" applyProtection="1">
      <alignment horizontal="left"/>
      <protection locked="0"/>
    </xf>
    <xf numFmtId="169" fontId="60" fillId="0" borderId="50" xfId="3" applyNumberFormat="1" applyBorder="1" applyAlignment="1" applyProtection="1">
      <alignment horizontal="left"/>
      <protection locked="0"/>
    </xf>
    <xf numFmtId="0" fontId="78" fillId="0" borderId="0" xfId="3" applyFont="1" applyAlignment="1">
      <alignment vertical="top"/>
    </xf>
    <xf numFmtId="0" fontId="76" fillId="0" borderId="0" xfId="3" applyFont="1"/>
    <xf numFmtId="169" fontId="32" fillId="0" borderId="0" xfId="3" applyNumberFormat="1" applyFont="1" applyAlignment="1" applyProtection="1">
      <alignment horizontal="left"/>
      <protection locked="0"/>
    </xf>
    <xf numFmtId="169" fontId="60" fillId="0" borderId="0" xfId="3" applyNumberFormat="1" applyAlignment="1" applyProtection="1">
      <alignment horizontal="left"/>
      <protection locked="0"/>
    </xf>
    <xf numFmtId="169" fontId="60" fillId="0" borderId="0" xfId="3" applyNumberFormat="1"/>
    <xf numFmtId="0" fontId="74" fillId="0" borderId="0" xfId="3" applyFont="1" applyAlignment="1">
      <alignment horizontal="left"/>
    </xf>
    <xf numFmtId="0" fontId="39" fillId="0" borderId="0" xfId="3" applyFont="1" applyAlignment="1">
      <alignment horizontal="centerContinuous"/>
    </xf>
    <xf numFmtId="0" fontId="74" fillId="0" borderId="0" xfId="3" applyFont="1" applyAlignment="1">
      <alignment horizontal="right"/>
    </xf>
    <xf numFmtId="0" fontId="60" fillId="0" borderId="0" xfId="3" applyAlignment="1">
      <alignment vertical="top"/>
    </xf>
    <xf numFmtId="0" fontId="74" fillId="0" borderId="0" xfId="3" applyFont="1" applyAlignment="1">
      <alignment horizontal="center"/>
    </xf>
    <xf numFmtId="0" fontId="75" fillId="0" borderId="0" xfId="3" applyFont="1" applyAlignment="1">
      <alignment horizontal="justify" vertical="center"/>
    </xf>
    <xf numFmtId="0" fontId="7" fillId="0" borderId="0" xfId="3" applyFont="1"/>
    <xf numFmtId="0" fontId="60" fillId="0" borderId="0" xfId="3" applyAlignment="1">
      <alignment wrapText="1"/>
    </xf>
    <xf numFmtId="0" fontId="39" fillId="0" borderId="0" xfId="3" applyFont="1" applyAlignment="1">
      <alignment horizontal="right"/>
    </xf>
    <xf numFmtId="0" fontId="23" fillId="0" borderId="0" xfId="3" applyFont="1"/>
    <xf numFmtId="0" fontId="81" fillId="0" borderId="0" xfId="3" applyFont="1" applyAlignment="1">
      <alignment horizontal="right"/>
    </xf>
    <xf numFmtId="0" fontId="60" fillId="0" borderId="0" xfId="3" applyAlignment="1">
      <alignment vertical="center"/>
    </xf>
    <xf numFmtId="20" fontId="11" fillId="3" borderId="73" xfId="0" applyFont="1" applyFill="1" applyBorder="1" applyAlignment="1">
      <alignment horizontal="center" vertical="center"/>
    </xf>
    <xf numFmtId="20" fontId="0" fillId="0" borderId="0" xfId="0" applyAlignment="1">
      <alignment wrapText="1"/>
    </xf>
    <xf numFmtId="20" fontId="0" fillId="0" borderId="0" xfId="0" applyAlignment="1">
      <alignment vertical="center" wrapText="1"/>
    </xf>
    <xf numFmtId="1" fontId="0" fillId="0" borderId="0" xfId="0" applyNumberFormat="1" applyAlignment="1">
      <alignment vertical="center" wrapText="1"/>
    </xf>
    <xf numFmtId="20" fontId="23" fillId="0" borderId="70" xfId="0" applyFont="1" applyBorder="1" applyAlignment="1">
      <alignment horizontal="center"/>
    </xf>
    <xf numFmtId="20" fontId="23" fillId="0" borderId="55" xfId="0" applyFont="1" applyBorder="1" applyAlignment="1">
      <alignment horizontal="center"/>
    </xf>
    <xf numFmtId="20" fontId="23" fillId="0" borderId="71" xfId="0" applyFont="1" applyBorder="1" applyAlignment="1">
      <alignment horizontal="center"/>
    </xf>
    <xf numFmtId="165" fontId="22" fillId="0" borderId="70" xfId="0" applyNumberFormat="1" applyFont="1" applyBorder="1" applyAlignment="1" applyProtection="1">
      <alignment horizontal="center" vertical="center" wrapText="1"/>
      <protection locked="0"/>
    </xf>
    <xf numFmtId="165" fontId="22" fillId="0" borderId="55" xfId="0" applyNumberFormat="1" applyFont="1" applyBorder="1" applyAlignment="1" applyProtection="1">
      <alignment horizontal="center" vertical="center" wrapText="1"/>
      <protection locked="0"/>
    </xf>
    <xf numFmtId="165" fontId="22" fillId="0" borderId="71" xfId="0" applyNumberFormat="1" applyFont="1" applyBorder="1" applyAlignment="1" applyProtection="1">
      <alignment horizontal="center" vertical="center" wrapText="1"/>
      <protection locked="0"/>
    </xf>
    <xf numFmtId="44" fontId="22" fillId="3" borderId="56" xfId="1" applyFont="1" applyFill="1" applyBorder="1" applyAlignment="1">
      <alignment horizontal="center"/>
    </xf>
    <xf numFmtId="44" fontId="22" fillId="3" borderId="57" xfId="1" applyFont="1" applyFill="1" applyBorder="1" applyAlignment="1">
      <alignment horizontal="center"/>
    </xf>
    <xf numFmtId="44" fontId="22" fillId="3" borderId="59" xfId="1" applyFont="1" applyFill="1" applyBorder="1" applyAlignment="1">
      <alignment horizontal="center"/>
    </xf>
    <xf numFmtId="44" fontId="22" fillId="3" borderId="60" xfId="1" applyFont="1" applyFill="1" applyBorder="1" applyAlignment="1">
      <alignment horizontal="center"/>
    </xf>
    <xf numFmtId="0" fontId="22" fillId="3" borderId="59" xfId="0" applyNumberFormat="1" applyFont="1" applyFill="1" applyBorder="1" applyAlignment="1">
      <alignment horizontal="center"/>
    </xf>
    <xf numFmtId="0" fontId="22" fillId="3" borderId="61" xfId="0" applyNumberFormat="1" applyFont="1" applyFill="1" applyBorder="1" applyAlignment="1">
      <alignment horizontal="center"/>
    </xf>
    <xf numFmtId="0" fontId="22" fillId="3" borderId="33" xfId="0" applyNumberFormat="1" applyFont="1" applyFill="1" applyBorder="1" applyAlignment="1">
      <alignment horizontal="center"/>
    </xf>
    <xf numFmtId="0" fontId="22" fillId="3" borderId="35" xfId="0" applyNumberFormat="1" applyFont="1" applyFill="1" applyBorder="1" applyAlignment="1">
      <alignment horizontal="center"/>
    </xf>
    <xf numFmtId="44" fontId="22" fillId="3" borderId="33" xfId="1" applyFont="1" applyFill="1" applyBorder="1" applyAlignment="1">
      <alignment horizontal="center"/>
    </xf>
    <xf numFmtId="44" fontId="22" fillId="3" borderId="34" xfId="1" applyFont="1" applyFill="1" applyBorder="1" applyAlignment="1">
      <alignment horizontal="center"/>
    </xf>
    <xf numFmtId="20" fontId="59" fillId="0" borderId="55" xfId="2" applyBorder="1" applyAlignment="1">
      <alignment horizontal="center" vertical="center"/>
    </xf>
    <xf numFmtId="20" fontId="20" fillId="0" borderId="55" xfId="0" applyFont="1" applyBorder="1" applyAlignment="1">
      <alignment horizontal="center" vertical="center"/>
    </xf>
    <xf numFmtId="20" fontId="20" fillId="0" borderId="71" xfId="0" applyFont="1" applyBorder="1" applyAlignment="1">
      <alignment horizontal="center" vertical="center"/>
    </xf>
    <xf numFmtId="20" fontId="6" fillId="0" borderId="41" xfId="0" applyFont="1" applyBorder="1" applyAlignment="1">
      <alignment horizontal="center"/>
    </xf>
    <xf numFmtId="20" fontId="6" fillId="0" borderId="42" xfId="0" applyFont="1" applyBorder="1" applyAlignment="1">
      <alignment horizontal="center"/>
    </xf>
    <xf numFmtId="0" fontId="22" fillId="3" borderId="82" xfId="0" applyNumberFormat="1" applyFont="1" applyFill="1" applyBorder="1" applyAlignment="1">
      <alignment horizontal="center"/>
    </xf>
    <xf numFmtId="0" fontId="22" fillId="3" borderId="83" xfId="0" applyNumberFormat="1" applyFont="1" applyFill="1" applyBorder="1" applyAlignment="1">
      <alignment horizontal="center"/>
    </xf>
    <xf numFmtId="20" fontId="22" fillId="7" borderId="8" xfId="0" applyFont="1" applyFill="1" applyBorder="1"/>
    <xf numFmtId="20" fontId="23" fillId="0" borderId="2" xfId="0" applyFont="1" applyBorder="1"/>
    <xf numFmtId="20" fontId="23" fillId="0" borderId="11" xfId="0" applyFont="1" applyBorder="1"/>
    <xf numFmtId="20" fontId="22" fillId="7" borderId="10" xfId="0" applyFont="1" applyFill="1" applyBorder="1"/>
    <xf numFmtId="20" fontId="23" fillId="0" borderId="12" xfId="0" applyFont="1" applyBorder="1"/>
    <xf numFmtId="20" fontId="23" fillId="0" borderId="21" xfId="0" applyFont="1" applyBorder="1"/>
    <xf numFmtId="20" fontId="22" fillId="7" borderId="20" xfId="0" applyFont="1" applyFill="1" applyBorder="1"/>
    <xf numFmtId="20" fontId="0" fillId="0" borderId="16" xfId="0" applyBorder="1"/>
    <xf numFmtId="20" fontId="0" fillId="0" borderId="27" xfId="0" applyBorder="1"/>
    <xf numFmtId="49" fontId="22" fillId="0" borderId="63" xfId="0" applyNumberFormat="1" applyFont="1" applyBorder="1" applyAlignment="1">
      <alignment horizontal="center"/>
    </xf>
    <xf numFmtId="49" fontId="22" fillId="0" borderId="64" xfId="0" applyNumberFormat="1" applyFont="1" applyBorder="1" applyAlignment="1">
      <alignment horizontal="center"/>
    </xf>
    <xf numFmtId="44" fontId="22" fillId="3" borderId="38" xfId="1" applyFont="1" applyFill="1" applyBorder="1" applyAlignment="1">
      <alignment horizontal="center"/>
    </xf>
    <xf numFmtId="44" fontId="22" fillId="3" borderId="39" xfId="1" applyFont="1" applyFill="1" applyBorder="1" applyAlignment="1">
      <alignment horizontal="center"/>
    </xf>
    <xf numFmtId="20" fontId="20" fillId="7" borderId="10" xfId="0" applyFont="1" applyFill="1" applyBorder="1" applyAlignment="1">
      <alignment horizontal="center" vertical="center"/>
    </xf>
    <xf numFmtId="20" fontId="21" fillId="0" borderId="12" xfId="0" applyFont="1" applyBorder="1" applyAlignment="1">
      <alignment horizontal="center" vertical="center"/>
    </xf>
    <xf numFmtId="20" fontId="41" fillId="0" borderId="55" xfId="0" applyFont="1" applyBorder="1" applyProtection="1">
      <protection locked="0"/>
    </xf>
    <xf numFmtId="20" fontId="41" fillId="0" borderId="71" xfId="0" applyFont="1" applyBorder="1" applyProtection="1">
      <protection locked="0"/>
    </xf>
    <xf numFmtId="20" fontId="22" fillId="7" borderId="72" xfId="0" applyFont="1" applyFill="1" applyBorder="1" applyAlignment="1">
      <alignment horizontal="center"/>
    </xf>
    <xf numFmtId="20" fontId="22" fillId="7" borderId="12" xfId="0" applyFont="1" applyFill="1" applyBorder="1" applyAlignment="1">
      <alignment horizontal="center"/>
    </xf>
    <xf numFmtId="0" fontId="22" fillId="0" borderId="41" xfId="0" applyNumberFormat="1" applyFont="1" applyBorder="1" applyAlignment="1">
      <alignment horizontal="center"/>
    </xf>
    <xf numFmtId="0" fontId="22" fillId="0" borderId="42" xfId="0" applyNumberFormat="1" applyFont="1" applyBorder="1" applyAlignment="1">
      <alignment horizontal="center"/>
    </xf>
    <xf numFmtId="20" fontId="22" fillId="5" borderId="65" xfId="0" applyFont="1" applyFill="1" applyBorder="1" applyAlignment="1">
      <alignment horizontal="left"/>
    </xf>
    <xf numFmtId="20" fontId="22" fillId="5" borderId="66" xfId="0" applyFont="1" applyFill="1" applyBorder="1" applyAlignment="1">
      <alignment horizontal="left"/>
    </xf>
    <xf numFmtId="20" fontId="22" fillId="5" borderId="67" xfId="0" applyFont="1" applyFill="1" applyBorder="1" applyAlignment="1">
      <alignment horizontal="left"/>
    </xf>
    <xf numFmtId="20" fontId="23" fillId="0" borderId="16" xfId="0" applyFont="1" applyBorder="1"/>
    <xf numFmtId="20" fontId="0" fillId="0" borderId="2" xfId="0" applyBorder="1" applyProtection="1">
      <protection locked="0"/>
    </xf>
    <xf numFmtId="20" fontId="0" fillId="0" borderId="11" xfId="0" applyBorder="1" applyProtection="1">
      <protection locked="0"/>
    </xf>
    <xf numFmtId="20" fontId="0" fillId="0" borderId="12" xfId="0" applyBorder="1"/>
    <xf numFmtId="20" fontId="0" fillId="0" borderId="21" xfId="0" applyBorder="1"/>
    <xf numFmtId="168" fontId="41" fillId="0" borderId="12" xfId="0" applyNumberFormat="1" applyFont="1" applyBorder="1" applyAlignment="1" applyProtection="1">
      <alignment horizontal="left" wrapText="1"/>
      <protection locked="0"/>
    </xf>
    <xf numFmtId="20" fontId="24" fillId="3" borderId="0" xfId="0" applyFont="1" applyFill="1" applyAlignment="1">
      <alignment horizontal="left"/>
    </xf>
    <xf numFmtId="20" fontId="25" fillId="0" borderId="0" xfId="0" applyFont="1" applyAlignment="1">
      <alignment horizontal="left"/>
    </xf>
    <xf numFmtId="20" fontId="22" fillId="3" borderId="0" xfId="0" applyFont="1" applyFill="1" applyAlignment="1">
      <alignment horizontal="center" vertical="center"/>
    </xf>
    <xf numFmtId="20" fontId="23" fillId="0" borderId="0" xfId="0" applyFont="1" applyAlignment="1">
      <alignment horizontal="center" vertical="center"/>
    </xf>
    <xf numFmtId="20" fontId="31" fillId="3" borderId="0" xfId="0" applyFont="1" applyFill="1" applyAlignment="1">
      <alignment horizontal="justify" vertical="top" wrapText="1"/>
    </xf>
    <xf numFmtId="20" fontId="16" fillId="3" borderId="0" xfId="0" applyFont="1" applyFill="1" applyAlignment="1">
      <alignment horizontal="justify" vertical="top" wrapText="1"/>
    </xf>
    <xf numFmtId="20" fontId="0" fillId="0" borderId="0" xfId="0" applyAlignment="1">
      <alignment horizontal="justify" vertical="top" wrapText="1"/>
    </xf>
    <xf numFmtId="0" fontId="24" fillId="3" borderId="80" xfId="0" applyNumberFormat="1" applyFont="1" applyFill="1" applyBorder="1" applyAlignment="1" applyProtection="1">
      <alignment horizontal="center"/>
      <protection locked="0"/>
    </xf>
    <xf numFmtId="0" fontId="24" fillId="3" borderId="81" xfId="0" applyNumberFormat="1" applyFont="1" applyFill="1" applyBorder="1" applyAlignment="1" applyProtection="1">
      <alignment horizontal="center"/>
      <protection locked="0"/>
    </xf>
    <xf numFmtId="20" fontId="27" fillId="3" borderId="0" xfId="0" applyFont="1" applyFill="1" applyAlignment="1">
      <alignment horizontal="justify" vertical="center" wrapText="1"/>
    </xf>
    <xf numFmtId="20" fontId="17" fillId="0" borderId="0" xfId="0" applyFont="1" applyAlignment="1">
      <alignment horizontal="justify" wrapText="1"/>
    </xf>
    <xf numFmtId="20" fontId="41" fillId="0" borderId="10" xfId="0" applyFont="1" applyBorder="1" applyProtection="1">
      <protection locked="0"/>
    </xf>
    <xf numFmtId="20" fontId="41" fillId="0" borderId="12" xfId="0" applyFont="1" applyBorder="1" applyProtection="1">
      <protection locked="0"/>
    </xf>
    <xf numFmtId="20" fontId="41" fillId="0" borderId="21" xfId="0" applyFont="1" applyBorder="1" applyProtection="1">
      <protection locked="0"/>
    </xf>
    <xf numFmtId="20" fontId="18" fillId="3" borderId="0" xfId="0" applyFont="1" applyFill="1" applyAlignment="1">
      <alignment horizontal="center" vertical="center"/>
    </xf>
    <xf numFmtId="20" fontId="17" fillId="0" borderId="0" xfId="0" applyFont="1" applyAlignment="1">
      <alignment horizontal="center" vertical="center"/>
    </xf>
    <xf numFmtId="20" fontId="22" fillId="3" borderId="0" xfId="0" applyFont="1" applyFill="1"/>
    <xf numFmtId="20" fontId="26" fillId="6" borderId="0" xfId="0" applyFont="1" applyFill="1"/>
    <xf numFmtId="20" fontId="0" fillId="0" borderId="0" xfId="0"/>
    <xf numFmtId="20" fontId="41" fillId="0" borderId="70" xfId="0" applyFont="1" applyBorder="1" applyProtection="1">
      <protection locked="0"/>
    </xf>
    <xf numFmtId="165" fontId="22" fillId="0" borderId="70" xfId="0" applyNumberFormat="1" applyFont="1" applyBorder="1" applyAlignment="1" applyProtection="1">
      <alignment horizontal="left" vertical="center" wrapText="1"/>
      <protection locked="0"/>
    </xf>
    <xf numFmtId="165" fontId="22" fillId="0" borderId="55" xfId="0" applyNumberFormat="1" applyFont="1" applyBorder="1" applyAlignment="1" applyProtection="1">
      <alignment horizontal="left" vertical="center" wrapText="1"/>
      <protection locked="0"/>
    </xf>
    <xf numFmtId="165" fontId="22" fillId="0" borderId="71" xfId="0" applyNumberFormat="1" applyFont="1" applyBorder="1" applyAlignment="1" applyProtection="1">
      <alignment horizontal="left" vertical="center" wrapText="1"/>
      <protection locked="0"/>
    </xf>
    <xf numFmtId="20" fontId="25" fillId="3" borderId="2" xfId="0" applyFont="1" applyFill="1" applyBorder="1" applyProtection="1">
      <protection locked="0"/>
    </xf>
    <xf numFmtId="14" fontId="25" fillId="3" borderId="2" xfId="0" applyNumberFormat="1" applyFont="1" applyFill="1" applyBorder="1" applyProtection="1">
      <protection locked="0"/>
    </xf>
    <xf numFmtId="20" fontId="25" fillId="3" borderId="40" xfId="0" applyFont="1" applyFill="1" applyBorder="1" applyProtection="1">
      <protection locked="0"/>
    </xf>
    <xf numFmtId="0" fontId="22" fillId="3" borderId="84" xfId="0" applyNumberFormat="1" applyFont="1" applyFill="1" applyBorder="1" applyAlignment="1">
      <alignment horizontal="center"/>
    </xf>
    <xf numFmtId="0" fontId="22" fillId="3" borderId="85" xfId="0" applyNumberFormat="1" applyFont="1" applyFill="1" applyBorder="1" applyAlignment="1">
      <alignment horizontal="center"/>
    </xf>
    <xf numFmtId="20" fontId="0" fillId="0" borderId="12" xfId="0" applyBorder="1" applyAlignment="1" applyProtection="1">
      <alignment horizontal="left" wrapText="1"/>
      <protection locked="0"/>
    </xf>
    <xf numFmtId="20" fontId="0" fillId="0" borderId="21" xfId="0" applyBorder="1" applyAlignment="1" applyProtection="1">
      <alignment horizontal="left" wrapText="1"/>
      <protection locked="0"/>
    </xf>
    <xf numFmtId="20" fontId="0" fillId="0" borderId="2" xfId="0" applyBorder="1"/>
    <xf numFmtId="20" fontId="11" fillId="3" borderId="16" xfId="0" applyFont="1" applyFill="1" applyBorder="1" applyAlignment="1">
      <alignment horizontal="left" vertical="top"/>
    </xf>
    <xf numFmtId="20" fontId="11" fillId="0" borderId="16" xfId="0" applyFont="1" applyBorder="1" applyAlignment="1">
      <alignment horizontal="left" vertical="top"/>
    </xf>
    <xf numFmtId="20" fontId="22" fillId="3" borderId="37" xfId="0" applyFont="1" applyFill="1" applyBorder="1" applyAlignment="1">
      <alignment horizontal="center" vertical="center"/>
    </xf>
    <xf numFmtId="20" fontId="23" fillId="0" borderId="36" xfId="0" applyFont="1" applyBorder="1" applyAlignment="1">
      <alignment horizontal="center" vertical="center"/>
    </xf>
    <xf numFmtId="20" fontId="22" fillId="3" borderId="36" xfId="0" applyFont="1" applyFill="1" applyBorder="1" applyAlignment="1">
      <alignment horizontal="center" vertical="center"/>
    </xf>
    <xf numFmtId="2" fontId="70" fillId="0" borderId="70" xfId="3" applyNumberFormat="1" applyFont="1" applyBorder="1" applyAlignment="1" applyProtection="1">
      <alignment horizontal="center"/>
      <protection locked="0"/>
    </xf>
    <xf numFmtId="2" fontId="70" fillId="0" borderId="55" xfId="3" applyNumberFormat="1" applyFont="1" applyBorder="1" applyAlignment="1" applyProtection="1">
      <alignment horizontal="center"/>
      <protection locked="0"/>
    </xf>
    <xf numFmtId="2" fontId="70" fillId="0" borderId="106" xfId="3" applyNumberFormat="1" applyFont="1" applyBorder="1" applyAlignment="1" applyProtection="1">
      <alignment horizontal="center"/>
      <protection locked="0"/>
    </xf>
    <xf numFmtId="0" fontId="70" fillId="0" borderId="104" xfId="3" applyFont="1" applyBorder="1" applyAlignment="1" applyProtection="1">
      <alignment horizontal="center"/>
      <protection locked="0"/>
    </xf>
    <xf numFmtId="0" fontId="70" fillId="0" borderId="55" xfId="3" applyFont="1" applyBorder="1" applyAlignment="1" applyProtection="1">
      <alignment horizontal="center"/>
      <protection locked="0"/>
    </xf>
    <xf numFmtId="0" fontId="70" fillId="0" borderId="71" xfId="3" applyFont="1" applyBorder="1" applyAlignment="1" applyProtection="1">
      <alignment horizontal="center"/>
      <protection locked="0"/>
    </xf>
    <xf numFmtId="0" fontId="63" fillId="0" borderId="87" xfId="3" applyFont="1" applyBorder="1" applyAlignment="1">
      <alignment horizontal="center" vertical="center"/>
    </xf>
    <xf numFmtId="0" fontId="64" fillId="0" borderId="88" xfId="3" applyFont="1" applyBorder="1" applyAlignment="1">
      <alignment horizontal="center"/>
    </xf>
    <xf numFmtId="0" fontId="64" fillId="0" borderId="89" xfId="3" applyFont="1" applyBorder="1" applyAlignment="1">
      <alignment horizontal="center"/>
    </xf>
    <xf numFmtId="0" fontId="65" fillId="0" borderId="0" xfId="3" applyFont="1"/>
    <xf numFmtId="0" fontId="68" fillId="0" borderId="0" xfId="3" applyFont="1"/>
    <xf numFmtId="0" fontId="65" fillId="0" borderId="92" xfId="3" applyFont="1" applyBorder="1" applyProtection="1">
      <protection locked="0"/>
    </xf>
    <xf numFmtId="0" fontId="68" fillId="0" borderId="92" xfId="3" applyFont="1" applyBorder="1" applyProtection="1">
      <protection locked="0"/>
    </xf>
    <xf numFmtId="0" fontId="65" fillId="0" borderId="92" xfId="3" applyFont="1" applyBorder="1" applyAlignment="1" applyProtection="1">
      <alignment horizontal="left"/>
      <protection locked="0"/>
    </xf>
    <xf numFmtId="0" fontId="66" fillId="2" borderId="87" xfId="3" applyFont="1" applyFill="1" applyBorder="1" applyAlignment="1">
      <alignment horizontal="left"/>
    </xf>
    <xf numFmtId="0" fontId="60" fillId="0" borderId="88" xfId="3" applyBorder="1" applyAlignment="1">
      <alignment horizontal="left"/>
    </xf>
    <xf numFmtId="0" fontId="60" fillId="0" borderId="93" xfId="3" applyBorder="1" applyAlignment="1">
      <alignment horizontal="left"/>
    </xf>
    <xf numFmtId="0" fontId="66" fillId="2" borderId="95" xfId="3" applyFont="1" applyFill="1" applyBorder="1" applyAlignment="1">
      <alignment horizontal="left"/>
    </xf>
    <xf numFmtId="0" fontId="60" fillId="0" borderId="96" xfId="3" applyBorder="1" applyAlignment="1">
      <alignment horizontal="left"/>
    </xf>
    <xf numFmtId="0" fontId="60" fillId="0" borderId="97" xfId="3" applyBorder="1" applyAlignment="1">
      <alignment horizontal="left"/>
    </xf>
    <xf numFmtId="2" fontId="70" fillId="0" borderId="102" xfId="3" applyNumberFormat="1" applyFont="1" applyBorder="1" applyAlignment="1" applyProtection="1">
      <alignment horizontal="center"/>
      <protection locked="0"/>
    </xf>
    <xf numFmtId="2" fontId="70" fillId="0" borderId="99" xfId="3" applyNumberFormat="1" applyFont="1" applyBorder="1" applyAlignment="1" applyProtection="1">
      <alignment horizontal="center"/>
      <protection locked="0"/>
    </xf>
    <xf numFmtId="2" fontId="70" fillId="0" borderId="103" xfId="3" applyNumberFormat="1" applyFont="1" applyBorder="1" applyAlignment="1" applyProtection="1">
      <alignment horizontal="center"/>
      <protection locked="0"/>
    </xf>
    <xf numFmtId="0" fontId="70" fillId="0" borderId="98" xfId="3" applyFont="1" applyBorder="1" applyAlignment="1" applyProtection="1">
      <alignment horizontal="center"/>
      <protection locked="0"/>
    </xf>
    <xf numFmtId="0" fontId="70" fillId="0" borderId="99" xfId="3" applyFont="1" applyBorder="1" applyAlignment="1" applyProtection="1">
      <alignment horizontal="center"/>
      <protection locked="0"/>
    </xf>
    <xf numFmtId="0" fontId="70" fillId="0" borderId="100" xfId="3" applyFont="1" applyBorder="1" applyAlignment="1" applyProtection="1">
      <alignment horizontal="center"/>
      <protection locked="0"/>
    </xf>
    <xf numFmtId="0" fontId="66" fillId="0" borderId="0" xfId="3" applyFont="1" applyAlignment="1">
      <alignment horizontal="justify" vertical="center" wrapText="1"/>
    </xf>
    <xf numFmtId="0" fontId="60" fillId="0" borderId="0" xfId="3" applyAlignment="1">
      <alignment horizontal="justify" vertical="center" wrapText="1"/>
    </xf>
    <xf numFmtId="0" fontId="60" fillId="0" borderId="0" xfId="3" applyAlignment="1">
      <alignment wrapText="1"/>
    </xf>
    <xf numFmtId="0" fontId="66" fillId="0" borderId="0" xfId="3" applyFont="1" applyAlignment="1">
      <alignment vertical="center" wrapText="1"/>
    </xf>
    <xf numFmtId="0" fontId="61" fillId="0" borderId="0" xfId="3" applyFont="1" applyAlignment="1">
      <alignment vertical="center" wrapText="1"/>
    </xf>
    <xf numFmtId="0" fontId="80" fillId="0" borderId="0" xfId="3" applyFont="1" applyAlignment="1">
      <alignment vertical="top" wrapText="1"/>
    </xf>
    <xf numFmtId="0" fontId="75" fillId="0" borderId="0" xfId="3" applyFont="1" applyAlignment="1">
      <alignment wrapText="1"/>
    </xf>
    <xf numFmtId="0" fontId="70" fillId="0" borderId="107" xfId="3" applyFont="1" applyBorder="1" applyAlignment="1" applyProtection="1">
      <alignment horizontal="center"/>
      <protection locked="0"/>
    </xf>
    <xf numFmtId="0" fontId="70" fillId="0" borderId="108" xfId="3" applyFont="1" applyBorder="1" applyAlignment="1" applyProtection="1">
      <alignment horizontal="center"/>
      <protection locked="0"/>
    </xf>
    <xf numFmtId="0" fontId="70" fillId="0" borderId="109" xfId="3" applyFont="1" applyBorder="1" applyAlignment="1" applyProtection="1">
      <alignment horizontal="center"/>
      <protection locked="0"/>
    </xf>
    <xf numFmtId="0" fontId="71" fillId="2" borderId="41" xfId="3" applyFont="1" applyFill="1" applyBorder="1" applyAlignment="1">
      <alignment horizontal="center"/>
    </xf>
    <xf numFmtId="0" fontId="71" fillId="2" borderId="112" xfId="3" applyFont="1" applyFill="1" applyBorder="1" applyAlignment="1">
      <alignment horizontal="center"/>
    </xf>
    <xf numFmtId="0" fontId="71" fillId="2" borderId="42" xfId="3" applyFont="1" applyFill="1" applyBorder="1" applyAlignment="1">
      <alignment horizontal="center"/>
    </xf>
    <xf numFmtId="167" fontId="73" fillId="0" borderId="41" xfId="3" applyNumberFormat="1" applyFont="1" applyBorder="1" applyAlignment="1">
      <alignment horizontal="right"/>
    </xf>
    <xf numFmtId="167" fontId="73" fillId="0" borderId="112" xfId="3" applyNumberFormat="1" applyFont="1" applyBorder="1" applyAlignment="1">
      <alignment horizontal="right"/>
    </xf>
    <xf numFmtId="167" fontId="73" fillId="0" borderId="42" xfId="3" applyNumberFormat="1" applyFont="1" applyBorder="1" applyAlignment="1">
      <alignment horizontal="right"/>
    </xf>
    <xf numFmtId="0" fontId="66" fillId="0" borderId="0" xfId="3" applyFont="1" applyAlignment="1">
      <alignment horizontal="left"/>
    </xf>
    <xf numFmtId="0" fontId="75" fillId="0" borderId="0" xfId="3" applyFont="1"/>
    <xf numFmtId="0" fontId="76" fillId="0" borderId="50" xfId="3" applyFont="1" applyBorder="1"/>
    <xf numFmtId="4" fontId="42" fillId="3" borderId="19" xfId="0" applyNumberFormat="1" applyFont="1" applyFill="1" applyBorder="1" applyAlignment="1" applyProtection="1">
      <alignment horizontal="right"/>
      <protection locked="0"/>
    </xf>
    <xf numFmtId="20" fontId="0" fillId="0" borderId="7" xfId="0" applyBorder="1" applyAlignment="1">
      <alignment horizontal="right"/>
    </xf>
    <xf numFmtId="4" fontId="42" fillId="3" borderId="19" xfId="0" applyNumberFormat="1" applyFont="1" applyFill="1" applyBorder="1"/>
    <xf numFmtId="20" fontId="0" fillId="0" borderId="7" xfId="0" applyBorder="1"/>
    <xf numFmtId="18" fontId="52" fillId="0" borderId="12" xfId="0" applyNumberFormat="1" applyFont="1" applyBorder="1" applyAlignment="1" applyProtection="1">
      <alignment horizontal="center"/>
      <protection locked="0"/>
    </xf>
    <xf numFmtId="18" fontId="52" fillId="0" borderId="21" xfId="0" applyNumberFormat="1" applyFont="1" applyBorder="1" applyAlignment="1" applyProtection="1">
      <alignment horizontal="center"/>
      <protection locked="0"/>
    </xf>
    <xf numFmtId="169" fontId="56" fillId="0" borderId="12" xfId="0" applyNumberFormat="1" applyFont="1" applyBorder="1" applyAlignment="1" applyProtection="1">
      <alignment horizontal="center"/>
      <protection locked="0"/>
    </xf>
    <xf numFmtId="169" fontId="56" fillId="0" borderId="21" xfId="0" applyNumberFormat="1" applyFont="1" applyBorder="1" applyAlignment="1" applyProtection="1">
      <alignment horizontal="center"/>
      <protection locked="0"/>
    </xf>
    <xf numFmtId="20" fontId="49" fillId="3" borderId="43" xfId="0" applyFont="1" applyFill="1" applyBorder="1" applyAlignment="1" applyProtection="1">
      <alignment horizontal="left" wrapText="1"/>
      <protection locked="0"/>
    </xf>
    <xf numFmtId="20" fontId="49" fillId="3" borderId="44" xfId="0" applyFont="1" applyFill="1" applyBorder="1" applyAlignment="1" applyProtection="1">
      <alignment horizontal="left" wrapText="1"/>
      <protection locked="0"/>
    </xf>
    <xf numFmtId="20" fontId="49" fillId="3" borderId="15" xfId="0" applyFont="1" applyFill="1" applyBorder="1" applyAlignment="1" applyProtection="1">
      <alignment horizontal="left" wrapText="1"/>
      <protection locked="0"/>
    </xf>
    <xf numFmtId="164" fontId="48" fillId="3" borderId="20" xfId="0" applyNumberFormat="1" applyFont="1" applyFill="1" applyBorder="1"/>
    <xf numFmtId="20" fontId="52" fillId="0" borderId="16" xfId="0" applyFont="1" applyBorder="1"/>
    <xf numFmtId="20" fontId="0" fillId="0" borderId="8" xfId="0" applyBorder="1"/>
    <xf numFmtId="20" fontId="0" fillId="0" borderId="21" xfId="0" applyBorder="1" applyAlignment="1">
      <alignment horizontal="center"/>
    </xf>
    <xf numFmtId="20" fontId="22" fillId="0" borderId="10" xfId="0" applyFont="1" applyBorder="1"/>
    <xf numFmtId="20" fontId="36" fillId="0" borderId="12" xfId="0" applyFont="1" applyBorder="1"/>
    <xf numFmtId="169" fontId="52" fillId="0" borderId="12" xfId="0" applyNumberFormat="1" applyFont="1" applyBorder="1" applyAlignment="1" applyProtection="1">
      <alignment horizontal="center"/>
      <protection locked="0"/>
    </xf>
    <xf numFmtId="169" fontId="23" fillId="0" borderId="21" xfId="0" applyNumberFormat="1" applyFont="1" applyBorder="1" applyAlignment="1" applyProtection="1">
      <alignment horizontal="center"/>
      <protection locked="0"/>
    </xf>
    <xf numFmtId="170" fontId="50" fillId="0" borderId="16" xfId="0" applyNumberFormat="1" applyFont="1" applyBorder="1" applyAlignment="1" applyProtection="1">
      <alignment horizontal="center" vertical="center"/>
      <protection locked="0"/>
    </xf>
    <xf numFmtId="170" fontId="0" fillId="0" borderId="2" xfId="0" applyNumberFormat="1" applyBorder="1" applyAlignment="1">
      <alignment horizontal="center" vertical="center"/>
    </xf>
    <xf numFmtId="20" fontId="48" fillId="3" borderId="16" xfId="0" applyFont="1" applyFill="1" applyBorder="1" applyAlignment="1">
      <alignment horizontal="center" vertical="center"/>
    </xf>
    <xf numFmtId="20" fontId="0" fillId="0" borderId="2" xfId="0" applyBorder="1" applyAlignment="1">
      <alignment horizontal="center" vertical="center"/>
    </xf>
    <xf numFmtId="20" fontId="0" fillId="0" borderId="27" xfId="0" applyBorder="1" applyAlignment="1">
      <alignment horizontal="center" vertical="center"/>
    </xf>
    <xf numFmtId="20" fontId="0" fillId="0" borderId="11" xfId="0" applyBorder="1" applyAlignment="1">
      <alignment horizontal="center" vertical="center"/>
    </xf>
    <xf numFmtId="20" fontId="48" fillId="3" borderId="19" xfId="0" applyFont="1" applyFill="1" applyBorder="1" applyAlignment="1">
      <alignment horizontal="center"/>
    </xf>
    <xf numFmtId="20" fontId="0" fillId="0" borderId="7" xfId="0" applyBorder="1" applyAlignment="1">
      <alignment horizontal="center"/>
    </xf>
    <xf numFmtId="20" fontId="42" fillId="3" borderId="10" xfId="0" applyFont="1" applyFill="1" applyBorder="1" applyAlignment="1" applyProtection="1">
      <alignment horizontal="right" wrapText="1"/>
      <protection locked="0"/>
    </xf>
    <xf numFmtId="20" fontId="42" fillId="3" borderId="12" xfId="0" applyFont="1" applyFill="1" applyBorder="1" applyAlignment="1" applyProtection="1">
      <alignment horizontal="right" wrapText="1"/>
      <protection locked="0"/>
    </xf>
    <xf numFmtId="20" fontId="42" fillId="3" borderId="10" xfId="0" applyFont="1" applyFill="1" applyBorder="1" applyAlignment="1" applyProtection="1">
      <alignment horizontal="right"/>
      <protection locked="0"/>
    </xf>
    <xf numFmtId="20" fontId="42" fillId="9" borderId="18" xfId="0" applyFont="1" applyFill="1" applyBorder="1"/>
    <xf numFmtId="20" fontId="48" fillId="3" borderId="7" xfId="0" applyFont="1" applyFill="1" applyBorder="1" applyAlignment="1">
      <alignment horizontal="center"/>
    </xf>
    <xf numFmtId="164" fontId="48" fillId="3" borderId="16" xfId="0" applyNumberFormat="1" applyFont="1" applyFill="1" applyBorder="1"/>
    <xf numFmtId="169" fontId="56" fillId="0" borderId="47" xfId="0" applyNumberFormat="1" applyFont="1" applyBorder="1" applyAlignment="1" applyProtection="1">
      <alignment horizontal="center"/>
      <protection locked="0"/>
    </xf>
    <xf numFmtId="169" fontId="56" fillId="0" borderId="46" xfId="0" applyNumberFormat="1" applyFont="1" applyBorder="1" applyAlignment="1" applyProtection="1">
      <alignment horizontal="center"/>
      <protection locked="0"/>
    </xf>
    <xf numFmtId="1" fontId="50" fillId="3" borderId="16" xfId="0" applyNumberFormat="1" applyFont="1" applyFill="1" applyBorder="1" applyAlignment="1" applyProtection="1">
      <alignment horizontal="center" vertical="center"/>
      <protection locked="0"/>
    </xf>
    <xf numFmtId="20" fontId="57" fillId="3" borderId="0" xfId="0" applyFont="1" applyFill="1" applyAlignment="1">
      <alignment horizontal="center"/>
    </xf>
    <xf numFmtId="20" fontId="32" fillId="0" borderId="0" xfId="0" applyFont="1"/>
    <xf numFmtId="20" fontId="50" fillId="8" borderId="45" xfId="0" applyFont="1" applyFill="1" applyBorder="1" applyAlignment="1">
      <alignment horizontal="center"/>
    </xf>
    <xf numFmtId="20" fontId="50" fillId="0" borderId="47" xfId="0" applyFont="1" applyBorder="1" applyAlignment="1">
      <alignment horizontal="center"/>
    </xf>
    <xf numFmtId="20" fontId="50" fillId="0" borderId="46" xfId="0" applyFont="1" applyBorder="1" applyAlignment="1">
      <alignment horizontal="center"/>
    </xf>
    <xf numFmtId="20" fontId="50" fillId="8" borderId="47" xfId="0" applyFont="1" applyFill="1" applyBorder="1" applyAlignment="1">
      <alignment horizontal="center"/>
    </xf>
    <xf numFmtId="20" fontId="50" fillId="8" borderId="46" xfId="0" applyFont="1" applyFill="1" applyBorder="1" applyAlignment="1">
      <alignment horizontal="center"/>
    </xf>
    <xf numFmtId="20" fontId="58" fillId="3" borderId="0" xfId="0" applyFont="1" applyFill="1" applyAlignment="1">
      <alignment horizontal="center"/>
    </xf>
    <xf numFmtId="14" fontId="52" fillId="0" borderId="12" xfId="0" applyNumberFormat="1" applyFont="1" applyBorder="1" applyAlignment="1" applyProtection="1">
      <alignment horizontal="center"/>
      <protection locked="0"/>
    </xf>
    <xf numFmtId="20" fontId="50" fillId="8" borderId="25" xfId="0" applyFont="1" applyFill="1" applyBorder="1" applyAlignment="1">
      <alignment horizontal="center" vertical="center"/>
    </xf>
    <xf numFmtId="20" fontId="50" fillId="0" borderId="48" xfId="0" applyFont="1" applyBorder="1" applyAlignment="1">
      <alignment horizontal="center" vertical="center"/>
    </xf>
    <xf numFmtId="20" fontId="50" fillId="0" borderId="49" xfId="0" applyFont="1" applyBorder="1" applyAlignment="1">
      <alignment horizontal="center" vertical="center"/>
    </xf>
    <xf numFmtId="20" fontId="0" fillId="0" borderId="8" xfId="0" applyBorder="1" applyAlignment="1">
      <alignment vertical="center"/>
    </xf>
    <xf numFmtId="20" fontId="0" fillId="0" borderId="2" xfId="0" applyBorder="1" applyAlignment="1">
      <alignment vertical="center"/>
    </xf>
    <xf numFmtId="20" fontId="0" fillId="0" borderId="11" xfId="0" applyBorder="1" applyAlignment="1">
      <alignment vertical="center"/>
    </xf>
    <xf numFmtId="20" fontId="50" fillId="3" borderId="0" xfId="0" applyFont="1" applyFill="1" applyAlignment="1">
      <alignment horizontal="center"/>
    </xf>
    <xf numFmtId="164" fontId="48" fillId="3" borderId="0" xfId="0" applyNumberFormat="1" applyFont="1" applyFill="1"/>
    <xf numFmtId="20" fontId="52" fillId="0" borderId="0" xfId="0" applyFont="1"/>
    <xf numFmtId="49" fontId="50" fillId="3" borderId="50" xfId="0" applyNumberFormat="1" applyFont="1" applyFill="1" applyBorder="1" applyAlignment="1">
      <alignment horizontal="left"/>
    </xf>
    <xf numFmtId="20" fontId="0" fillId="0" borderId="50" xfId="0" applyBorder="1" applyAlignment="1">
      <alignment horizontal="left"/>
    </xf>
    <xf numFmtId="169" fontId="50" fillId="3" borderId="50" xfId="0" applyNumberFormat="1" applyFont="1" applyFill="1" applyBorder="1" applyAlignment="1" applyProtection="1">
      <alignment horizontal="left"/>
      <protection locked="0"/>
    </xf>
    <xf numFmtId="169" fontId="0" fillId="0" borderId="50" xfId="0" applyNumberFormat="1" applyBorder="1" applyAlignment="1">
      <alignment horizontal="left"/>
    </xf>
    <xf numFmtId="49" fontId="42" fillId="0" borderId="50" xfId="0" applyNumberFormat="1" applyFont="1" applyBorder="1"/>
    <xf numFmtId="20" fontId="7" fillId="0" borderId="12" xfId="0" applyFont="1" applyBorder="1" applyAlignment="1">
      <alignment horizontal="right"/>
    </xf>
    <xf numFmtId="20" fontId="47" fillId="9" borderId="20" xfId="0" applyFont="1" applyFill="1" applyBorder="1"/>
    <xf numFmtId="20" fontId="43" fillId="9" borderId="16" xfId="0" applyFont="1" applyFill="1" applyBorder="1"/>
    <xf numFmtId="20" fontId="43" fillId="9" borderId="27" xfId="0" applyFont="1" applyFill="1" applyBorder="1"/>
    <xf numFmtId="20" fontId="43" fillId="9" borderId="8" xfId="0" applyFont="1" applyFill="1" applyBorder="1"/>
    <xf numFmtId="20" fontId="43" fillId="9" borderId="2" xfId="0" applyFont="1" applyFill="1" applyBorder="1"/>
    <xf numFmtId="20" fontId="43" fillId="9" borderId="28" xfId="0" applyFont="1" applyFill="1" applyBorder="1"/>
    <xf numFmtId="169" fontId="52" fillId="0" borderId="47" xfId="0" applyNumberFormat="1" applyFont="1" applyBorder="1" applyAlignment="1" applyProtection="1">
      <alignment horizontal="center"/>
      <protection locked="0"/>
    </xf>
    <xf numFmtId="169" fontId="52" fillId="0" borderId="46" xfId="0" applyNumberFormat="1" applyFont="1" applyBorder="1" applyAlignment="1" applyProtection="1">
      <alignment horizontal="center"/>
      <protection locked="0"/>
    </xf>
    <xf numFmtId="0" fontId="42" fillId="0" borderId="18" xfId="0" applyNumberFormat="1" applyFont="1" applyBorder="1" applyAlignment="1" applyProtection="1">
      <alignment horizontal="left" wrapText="1"/>
      <protection locked="0"/>
    </xf>
    <xf numFmtId="20" fontId="0" fillId="0" borderId="7" xfId="0" applyBorder="1" applyAlignment="1">
      <alignment horizontal="left" wrapText="1"/>
    </xf>
    <xf numFmtId="20" fontId="47" fillId="9" borderId="10" xfId="0" applyFont="1" applyFill="1" applyBorder="1"/>
    <xf numFmtId="20" fontId="47" fillId="9" borderId="12" xfId="0" applyFont="1" applyFill="1" applyBorder="1"/>
    <xf numFmtId="20" fontId="47" fillId="9" borderId="21" xfId="0" applyFont="1" applyFill="1" applyBorder="1"/>
    <xf numFmtId="20" fontId="47" fillId="9" borderId="27" xfId="0" applyFont="1" applyFill="1" applyBorder="1"/>
    <xf numFmtId="20" fontId="34" fillId="3" borderId="0" xfId="0" applyFont="1" applyFill="1"/>
    <xf numFmtId="167" fontId="54" fillId="6" borderId="0" xfId="0" applyNumberFormat="1" applyFont="1" applyFill="1"/>
    <xf numFmtId="20" fontId="30" fillId="0" borderId="0" xfId="0" applyFont="1" applyAlignment="1">
      <alignment horizontal="left"/>
    </xf>
    <xf numFmtId="20" fontId="25" fillId="0" borderId="0" xfId="0" applyFont="1"/>
    <xf numFmtId="20" fontId="30" fillId="3" borderId="0" xfId="0" applyFont="1" applyFill="1" applyAlignment="1">
      <alignment horizontal="left"/>
    </xf>
    <xf numFmtId="20" fontId="33" fillId="3" borderId="0" xfId="0" applyFont="1" applyFill="1"/>
    <xf numFmtId="20" fontId="30" fillId="3" borderId="0" xfId="0" applyFont="1" applyFill="1" applyAlignment="1">
      <alignment horizontal="left" vertical="top" wrapText="1"/>
    </xf>
    <xf numFmtId="20" fontId="25" fillId="0" borderId="0" xfId="0" applyFont="1" applyAlignment="1">
      <alignment horizontal="left" vertical="top" wrapText="1"/>
    </xf>
    <xf numFmtId="164" fontId="30" fillId="3" borderId="0" xfId="0" applyNumberFormat="1" applyFont="1" applyFill="1" applyAlignment="1">
      <alignment horizontal="left"/>
    </xf>
    <xf numFmtId="20" fontId="55" fillId="3" borderId="0" xfId="0" applyFont="1" applyFill="1" applyAlignment="1">
      <alignment horizontal="left"/>
    </xf>
    <xf numFmtId="20" fontId="55" fillId="0" borderId="0" xfId="0" applyFont="1" applyAlignment="1">
      <alignment horizontal="left"/>
    </xf>
    <xf numFmtId="20" fontId="22" fillId="3" borderId="0" xfId="0" applyFont="1" applyFill="1" applyAlignment="1">
      <alignment vertical="center" wrapText="1"/>
    </xf>
    <xf numFmtId="20" fontId="23" fillId="0" borderId="0" xfId="0" applyFont="1" applyAlignment="1">
      <alignment wrapText="1"/>
    </xf>
    <xf numFmtId="20" fontId="48" fillId="0" borderId="45" xfId="0" applyFont="1" applyBorder="1" applyAlignment="1">
      <alignment horizontal="center"/>
    </xf>
    <xf numFmtId="20" fontId="48" fillId="0" borderId="46" xfId="0" applyFont="1" applyBorder="1" applyAlignment="1">
      <alignment horizontal="center"/>
    </xf>
    <xf numFmtId="20" fontId="22" fillId="12" borderId="10" xfId="0" applyFont="1" applyFill="1" applyBorder="1" applyAlignment="1">
      <alignment horizontal="center"/>
    </xf>
    <xf numFmtId="20" fontId="22" fillId="12" borderId="12" xfId="0" applyFont="1" applyFill="1" applyBorder="1" applyAlignment="1">
      <alignment horizontal="center"/>
    </xf>
    <xf numFmtId="20" fontId="22" fillId="12" borderId="21" xfId="0" applyFont="1" applyFill="1" applyBorder="1" applyAlignment="1">
      <alignment horizontal="center"/>
    </xf>
    <xf numFmtId="20" fontId="22" fillId="3" borderId="45" xfId="0" applyFont="1" applyFill="1" applyBorder="1" applyAlignment="1">
      <alignment horizontal="center"/>
    </xf>
    <xf numFmtId="20" fontId="22" fillId="3" borderId="47" xfId="0" applyFont="1" applyFill="1" applyBorder="1" applyAlignment="1">
      <alignment horizontal="center"/>
    </xf>
    <xf numFmtId="20" fontId="22" fillId="3" borderId="46" xfId="0" applyFont="1" applyFill="1" applyBorder="1" applyAlignment="1">
      <alignment horizontal="center"/>
    </xf>
    <xf numFmtId="20" fontId="47" fillId="8" borderId="45" xfId="0" applyFont="1" applyFill="1" applyBorder="1"/>
    <xf numFmtId="20" fontId="47" fillId="8" borderId="46" xfId="0" applyFont="1" applyFill="1" applyBorder="1"/>
    <xf numFmtId="20" fontId="24" fillId="3" borderId="20" xfId="0" applyFont="1" applyFill="1" applyBorder="1" applyAlignment="1">
      <alignment vertical="center" wrapText="1"/>
    </xf>
    <xf numFmtId="20" fontId="24" fillId="3" borderId="16" xfId="0" applyFont="1" applyFill="1" applyBorder="1" applyAlignment="1">
      <alignment vertical="center" wrapText="1"/>
    </xf>
    <xf numFmtId="20" fontId="24" fillId="3" borderId="27" xfId="0" applyFont="1" applyFill="1" applyBorder="1" applyAlignment="1">
      <alignment vertical="center" wrapText="1"/>
    </xf>
    <xf numFmtId="20" fontId="24" fillId="3" borderId="22" xfId="0" applyFont="1" applyFill="1" applyBorder="1" applyAlignment="1">
      <alignment vertical="center" wrapText="1"/>
    </xf>
    <xf numFmtId="20" fontId="24" fillId="3" borderId="0" xfId="0" applyFont="1" applyFill="1" applyAlignment="1">
      <alignment vertical="center" wrapText="1"/>
    </xf>
    <xf numFmtId="20" fontId="24" fillId="3" borderId="28" xfId="0" applyFont="1" applyFill="1" applyBorder="1" applyAlignment="1">
      <alignment vertical="center" wrapText="1"/>
    </xf>
    <xf numFmtId="20" fontId="24" fillId="3" borderId="23" xfId="0" applyFont="1" applyFill="1" applyBorder="1" applyAlignment="1">
      <alignment vertical="center" wrapText="1"/>
    </xf>
    <xf numFmtId="20" fontId="24" fillId="3" borderId="53" xfId="0" applyFont="1" applyFill="1" applyBorder="1" applyAlignment="1">
      <alignment vertical="center" wrapText="1"/>
    </xf>
    <xf numFmtId="20" fontId="24" fillId="3" borderId="30" xfId="0" applyFont="1" applyFill="1" applyBorder="1" applyAlignment="1">
      <alignment vertical="center" wrapText="1"/>
    </xf>
    <xf numFmtId="20" fontId="22" fillId="12" borderId="10" xfId="0" applyFont="1" applyFill="1" applyBorder="1" applyAlignment="1">
      <alignment horizontal="left"/>
    </xf>
    <xf numFmtId="20" fontId="22" fillId="12" borderId="12" xfId="0" applyFont="1" applyFill="1" applyBorder="1" applyAlignment="1">
      <alignment horizontal="left"/>
    </xf>
    <xf numFmtId="20" fontId="22" fillId="12" borderId="21" xfId="0" applyFont="1" applyFill="1" applyBorder="1" applyAlignment="1">
      <alignment horizontal="left"/>
    </xf>
    <xf numFmtId="20" fontId="22" fillId="3" borderId="54" xfId="0" applyFont="1" applyFill="1" applyBorder="1" applyAlignment="1">
      <alignment horizontal="center"/>
    </xf>
    <xf numFmtId="20" fontId="22" fillId="3" borderId="52" xfId="0" applyFont="1" applyFill="1" applyBorder="1" applyAlignment="1">
      <alignment horizontal="center"/>
    </xf>
    <xf numFmtId="169" fontId="50" fillId="3" borderId="51" xfId="0" applyNumberFormat="1" applyFont="1" applyFill="1" applyBorder="1" applyAlignment="1" applyProtection="1">
      <alignment horizontal="left"/>
      <protection locked="0"/>
    </xf>
    <xf numFmtId="20" fontId="0" fillId="12" borderId="12" xfId="0" applyFill="1" applyBorder="1" applyAlignment="1">
      <alignment horizontal="left"/>
    </xf>
    <xf numFmtId="20" fontId="0" fillId="12" borderId="21" xfId="0" applyFill="1" applyBorder="1" applyAlignment="1">
      <alignment horizontal="left"/>
    </xf>
    <xf numFmtId="20" fontId="0" fillId="12" borderId="12" xfId="0" applyFill="1" applyBorder="1"/>
    <xf numFmtId="20" fontId="0" fillId="12" borderId="21" xfId="0" applyFill="1" applyBorder="1"/>
    <xf numFmtId="20" fontId="25" fillId="0" borderId="16" xfId="0" applyFont="1" applyBorder="1" applyAlignment="1">
      <alignment vertical="center" wrapText="1"/>
    </xf>
    <xf numFmtId="20" fontId="25" fillId="0" borderId="27" xfId="0" applyFont="1" applyBorder="1" applyAlignment="1">
      <alignment vertical="center" wrapText="1"/>
    </xf>
    <xf numFmtId="20" fontId="25" fillId="0" borderId="22" xfId="0" applyFont="1" applyBorder="1" applyAlignment="1">
      <alignment vertical="center" wrapText="1"/>
    </xf>
    <xf numFmtId="20" fontId="25" fillId="0" borderId="0" xfId="0" applyFont="1" applyAlignment="1">
      <alignment vertical="center" wrapText="1"/>
    </xf>
    <xf numFmtId="20" fontId="25" fillId="0" borderId="28" xfId="0" applyFont="1" applyBorder="1" applyAlignment="1">
      <alignment vertical="center" wrapText="1"/>
    </xf>
    <xf numFmtId="20" fontId="25" fillId="0" borderId="23" xfId="0" applyFont="1" applyBorder="1" applyAlignment="1">
      <alignment vertical="center" wrapText="1"/>
    </xf>
    <xf numFmtId="20" fontId="25" fillId="0" borderId="53" xfId="0" applyFont="1" applyBorder="1" applyAlignment="1">
      <alignment vertical="center" wrapText="1"/>
    </xf>
    <xf numFmtId="20" fontId="25" fillId="0" borderId="30" xfId="0" applyFont="1" applyBorder="1" applyAlignment="1">
      <alignment vertical="center" wrapText="1"/>
    </xf>
    <xf numFmtId="20" fontId="23" fillId="0" borderId="47" xfId="0" applyFont="1" applyBorder="1" applyAlignment="1">
      <alignment horizontal="center"/>
    </xf>
    <xf numFmtId="20" fontId="23" fillId="0" borderId="46" xfId="0" applyFont="1" applyBorder="1" applyAlignment="1">
      <alignment horizontal="center"/>
    </xf>
    <xf numFmtId="20" fontId="0" fillId="0" borderId="47" xfId="0" applyBorder="1" applyAlignment="1">
      <alignment horizontal="center"/>
    </xf>
    <xf numFmtId="20" fontId="0" fillId="0" borderId="54" xfId="0" applyBorder="1" applyAlignment="1">
      <alignment horizontal="center"/>
    </xf>
    <xf numFmtId="169" fontId="50" fillId="3" borderId="55" xfId="0" applyNumberFormat="1" applyFont="1" applyFill="1" applyBorder="1" applyAlignment="1" applyProtection="1">
      <alignment horizontal="left"/>
      <protection locked="0"/>
    </xf>
    <xf numFmtId="20" fontId="0" fillId="0" borderId="55" xfId="0" applyBorder="1"/>
    <xf numFmtId="20" fontId="4" fillId="3" borderId="0" xfId="0" applyFont="1" applyFill="1" applyAlignment="1">
      <alignment horizontal="center" vertical="top" wrapText="1"/>
    </xf>
    <xf numFmtId="20" fontId="29" fillId="3" borderId="62" xfId="0" applyFont="1" applyFill="1" applyBorder="1" applyAlignment="1">
      <alignment horizontal="center" vertical="top" wrapText="1"/>
    </xf>
    <xf numFmtId="20" fontId="74" fillId="3" borderId="62" xfId="0" applyFont="1" applyFill="1" applyBorder="1" applyAlignment="1">
      <alignment vertical="top" wrapText="1"/>
    </xf>
    <xf numFmtId="20" fontId="7" fillId="0" borderId="0" xfId="0" applyFont="1" applyAlignment="1">
      <alignment horizontal="justify" vertical="top" wrapText="1"/>
    </xf>
  </cellXfs>
  <cellStyles count="4">
    <cellStyle name="Currency" xfId="1" builtinId="4"/>
    <cellStyle name="Hyperlink" xfId="2" builtinId="8"/>
    <cellStyle name="Normal" xfId="0" builtinId="0"/>
    <cellStyle name="Normal 2" xfId="3" xr:uid="{CA7F6C1E-915D-412E-B387-970200D1D6E0}"/>
  </cellStyles>
  <dxfs count="8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53"/>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3</xdr:col>
      <xdr:colOff>552450</xdr:colOff>
      <xdr:row>4</xdr:row>
      <xdr:rowOff>0</xdr:rowOff>
    </xdr:to>
    <xdr:pic>
      <xdr:nvPicPr>
        <xdr:cNvPr id="1065" name="Picture 3">
          <a:extLst>
            <a:ext uri="{FF2B5EF4-FFF2-40B4-BE49-F238E27FC236}">
              <a16:creationId xmlns:a16="http://schemas.microsoft.com/office/drawing/2014/main" id="{4BEC759A-629E-8C4E-0F77-8C304F59A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27336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showGridLines="0" zoomScaleNormal="100" zoomScaleSheetLayoutView="100" workbookViewId="0">
      <selection activeCell="B1" sqref="A1:P51"/>
    </sheetView>
  </sheetViews>
  <sheetFormatPr defaultRowHeight="12.75" x14ac:dyDescent="0.2"/>
  <sheetData>
    <row r="1" spans="1:16" s="165" customFormat="1" ht="15.75" x14ac:dyDescent="0.25">
      <c r="A1" s="167" t="s">
        <v>0</v>
      </c>
    </row>
    <row r="3" spans="1:16" ht="39" customHeight="1" x14ac:dyDescent="0.2">
      <c r="A3" s="293" t="s">
        <v>1</v>
      </c>
      <c r="B3" s="293"/>
      <c r="C3" s="293"/>
      <c r="D3" s="293"/>
      <c r="E3" s="293"/>
      <c r="F3" s="293"/>
      <c r="G3" s="293"/>
      <c r="H3" s="293"/>
      <c r="I3" s="293"/>
      <c r="J3" s="293"/>
      <c r="K3" s="293"/>
      <c r="L3" s="293"/>
      <c r="M3" s="293"/>
      <c r="N3" s="293"/>
      <c r="O3" s="293"/>
      <c r="P3" s="293"/>
    </row>
    <row r="5" spans="1:16" x14ac:dyDescent="0.2">
      <c r="A5" t="s">
        <v>2</v>
      </c>
    </row>
    <row r="6" spans="1:16" ht="30.75" customHeight="1" x14ac:dyDescent="0.2">
      <c r="A6" s="166">
        <v>1</v>
      </c>
      <c r="B6" s="293" t="s">
        <v>3</v>
      </c>
      <c r="C6" s="293"/>
      <c r="D6" s="293"/>
      <c r="E6" s="293"/>
      <c r="F6" s="293"/>
      <c r="G6" s="293"/>
      <c r="H6" s="293"/>
      <c r="I6" s="293"/>
      <c r="J6" s="293"/>
      <c r="K6" s="293"/>
      <c r="L6" s="293"/>
      <c r="M6" s="293"/>
      <c r="N6" s="293"/>
      <c r="O6" s="293"/>
      <c r="P6" s="293"/>
    </row>
    <row r="7" spans="1:16" x14ac:dyDescent="0.2">
      <c r="A7" s="166" t="s">
        <v>4</v>
      </c>
    </row>
    <row r="8" spans="1:16" x14ac:dyDescent="0.2">
      <c r="A8" s="166" t="s">
        <v>5</v>
      </c>
    </row>
    <row r="9" spans="1:16" ht="27" customHeight="1" x14ac:dyDescent="0.2">
      <c r="A9" s="169">
        <v>2</v>
      </c>
      <c r="B9" s="292" t="s">
        <v>6</v>
      </c>
      <c r="C9" s="292"/>
      <c r="D9" s="292"/>
      <c r="E9" s="292"/>
      <c r="F9" s="292"/>
      <c r="G9" s="292"/>
      <c r="H9" s="292"/>
      <c r="I9" s="292"/>
      <c r="J9" s="292"/>
      <c r="K9" s="292"/>
      <c r="L9" s="292"/>
      <c r="M9" s="292"/>
      <c r="N9" s="292"/>
      <c r="O9" s="292"/>
      <c r="P9" s="292"/>
    </row>
    <row r="10" spans="1:16" x14ac:dyDescent="0.2">
      <c r="A10" s="166">
        <v>3</v>
      </c>
      <c r="B10" t="s">
        <v>7</v>
      </c>
    </row>
    <row r="11" spans="1:16" x14ac:dyDescent="0.2">
      <c r="A11" s="168" t="s">
        <v>8</v>
      </c>
      <c r="B11" t="s">
        <v>9</v>
      </c>
    </row>
    <row r="12" spans="1:16" x14ac:dyDescent="0.2">
      <c r="A12" s="168" t="s">
        <v>10</v>
      </c>
      <c r="B12" t="s">
        <v>11</v>
      </c>
    </row>
    <row r="13" spans="1:16" ht="25.5" customHeight="1" x14ac:dyDescent="0.2">
      <c r="A13" s="169">
        <v>4</v>
      </c>
      <c r="B13" s="292" t="s">
        <v>12</v>
      </c>
      <c r="C13" s="292"/>
      <c r="D13" s="292"/>
      <c r="E13" s="292"/>
      <c r="F13" s="292"/>
      <c r="G13" s="292"/>
      <c r="H13" s="292"/>
      <c r="I13" s="292"/>
      <c r="J13" s="292"/>
      <c r="K13" s="292"/>
      <c r="L13" s="292"/>
      <c r="M13" s="292"/>
      <c r="N13" s="292"/>
      <c r="O13" s="292"/>
      <c r="P13" s="292"/>
    </row>
    <row r="14" spans="1:16" x14ac:dyDescent="0.2">
      <c r="A14" s="166">
        <v>5</v>
      </c>
      <c r="B14" t="s">
        <v>13</v>
      </c>
    </row>
    <row r="15" spans="1:16" x14ac:dyDescent="0.2">
      <c r="A15" s="166">
        <v>6</v>
      </c>
      <c r="B15" t="s">
        <v>14</v>
      </c>
    </row>
    <row r="16" spans="1:16" x14ac:dyDescent="0.2">
      <c r="A16" s="166">
        <v>7</v>
      </c>
      <c r="B16" t="s">
        <v>15</v>
      </c>
    </row>
    <row r="17" spans="1:2" x14ac:dyDescent="0.2">
      <c r="A17" s="166">
        <v>8</v>
      </c>
      <c r="B17" t="s">
        <v>16</v>
      </c>
    </row>
    <row r="18" spans="1:2" x14ac:dyDescent="0.2">
      <c r="A18" s="166">
        <v>9</v>
      </c>
      <c r="B18" t="s">
        <v>17</v>
      </c>
    </row>
    <row r="19" spans="1:2" x14ac:dyDescent="0.2">
      <c r="A19" s="166">
        <v>10</v>
      </c>
      <c r="B19" t="s">
        <v>18</v>
      </c>
    </row>
    <row r="20" spans="1:2" x14ac:dyDescent="0.2">
      <c r="A20" s="166">
        <v>11</v>
      </c>
      <c r="B20" t="s">
        <v>19</v>
      </c>
    </row>
    <row r="21" spans="1:2" x14ac:dyDescent="0.2">
      <c r="A21" s="166">
        <v>12</v>
      </c>
      <c r="B21" t="s">
        <v>20</v>
      </c>
    </row>
    <row r="22" spans="1:2" x14ac:dyDescent="0.2">
      <c r="A22" s="166">
        <v>13</v>
      </c>
      <c r="B22" t="s">
        <v>21</v>
      </c>
    </row>
    <row r="23" spans="1:2" x14ac:dyDescent="0.2">
      <c r="A23" s="166">
        <v>14</v>
      </c>
      <c r="B23" t="s">
        <v>22</v>
      </c>
    </row>
    <row r="24" spans="1:2" x14ac:dyDescent="0.2">
      <c r="A24" s="166">
        <v>15</v>
      </c>
      <c r="B24" t="s">
        <v>23</v>
      </c>
    </row>
    <row r="25" spans="1:2" x14ac:dyDescent="0.2">
      <c r="A25" s="166">
        <v>16</v>
      </c>
      <c r="B25" t="s">
        <v>24</v>
      </c>
    </row>
    <row r="26" spans="1:2" x14ac:dyDescent="0.2">
      <c r="A26" s="166">
        <v>17</v>
      </c>
      <c r="B26" t="s">
        <v>25</v>
      </c>
    </row>
    <row r="27" spans="1:2" x14ac:dyDescent="0.2">
      <c r="A27" s="166">
        <v>18</v>
      </c>
      <c r="B27" t="s">
        <v>26</v>
      </c>
    </row>
    <row r="28" spans="1:2" x14ac:dyDescent="0.2">
      <c r="A28" s="166">
        <v>19</v>
      </c>
      <c r="B28" t="s">
        <v>27</v>
      </c>
    </row>
    <row r="29" spans="1:2" x14ac:dyDescent="0.2">
      <c r="A29" s="166">
        <v>20</v>
      </c>
      <c r="B29" t="s">
        <v>28</v>
      </c>
    </row>
    <row r="30" spans="1:2" x14ac:dyDescent="0.2">
      <c r="A30" s="166">
        <v>21</v>
      </c>
      <c r="B30" t="s">
        <v>29</v>
      </c>
    </row>
    <row r="31" spans="1:2" x14ac:dyDescent="0.2">
      <c r="A31" s="166">
        <v>22</v>
      </c>
      <c r="B31" t="s">
        <v>26</v>
      </c>
    </row>
    <row r="32" spans="1:2" x14ac:dyDescent="0.2">
      <c r="A32" s="166">
        <v>23</v>
      </c>
      <c r="B32" t="s">
        <v>27</v>
      </c>
    </row>
    <row r="33" spans="1:16" x14ac:dyDescent="0.2">
      <c r="A33" s="166"/>
    </row>
    <row r="34" spans="1:16" x14ac:dyDescent="0.2">
      <c r="A34" s="166" t="s">
        <v>30</v>
      </c>
    </row>
    <row r="35" spans="1:16" ht="28.5" customHeight="1" x14ac:dyDescent="0.2">
      <c r="A35" s="294" t="s">
        <v>31</v>
      </c>
      <c r="B35" s="293"/>
      <c r="C35" s="293"/>
      <c r="D35" s="293"/>
      <c r="E35" s="293"/>
      <c r="F35" s="293"/>
      <c r="G35" s="293"/>
      <c r="H35" s="293"/>
      <c r="I35" s="293"/>
      <c r="J35" s="293"/>
      <c r="K35" s="293"/>
      <c r="L35" s="293"/>
      <c r="M35" s="293"/>
      <c r="N35" s="293"/>
      <c r="O35" s="293"/>
      <c r="P35" s="293"/>
    </row>
    <row r="36" spans="1:16" x14ac:dyDescent="0.2">
      <c r="A36" s="166">
        <v>24</v>
      </c>
      <c r="B36" t="s">
        <v>32</v>
      </c>
    </row>
    <row r="37" spans="1:16" x14ac:dyDescent="0.2">
      <c r="A37" s="166">
        <v>25</v>
      </c>
      <c r="B37" t="s">
        <v>33</v>
      </c>
    </row>
    <row r="38" spans="1:16" x14ac:dyDescent="0.2">
      <c r="A38" s="166">
        <v>26</v>
      </c>
      <c r="B38" t="s">
        <v>34</v>
      </c>
    </row>
    <row r="39" spans="1:16" x14ac:dyDescent="0.2">
      <c r="A39" s="168" t="s">
        <v>8</v>
      </c>
      <c r="B39" t="s">
        <v>35</v>
      </c>
    </row>
    <row r="40" spans="1:16" x14ac:dyDescent="0.2">
      <c r="A40" s="168" t="s">
        <v>10</v>
      </c>
      <c r="B40" t="s">
        <v>36</v>
      </c>
    </row>
    <row r="41" spans="1:16" x14ac:dyDescent="0.2">
      <c r="A41" s="166">
        <v>27</v>
      </c>
      <c r="B41" t="s">
        <v>37</v>
      </c>
    </row>
    <row r="42" spans="1:16" x14ac:dyDescent="0.2">
      <c r="A42" s="166">
        <v>28</v>
      </c>
      <c r="B42" t="s">
        <v>38</v>
      </c>
    </row>
    <row r="43" spans="1:16" x14ac:dyDescent="0.2">
      <c r="A43" s="166">
        <v>29</v>
      </c>
      <c r="B43" t="s">
        <v>39</v>
      </c>
    </row>
    <row r="44" spans="1:16" ht="30" customHeight="1" x14ac:dyDescent="0.2">
      <c r="A44" s="169">
        <v>30</v>
      </c>
      <c r="B44" s="293" t="s">
        <v>40</v>
      </c>
      <c r="C44" s="293"/>
      <c r="D44" s="293"/>
      <c r="E44" s="293"/>
      <c r="F44" s="293"/>
      <c r="G44" s="293"/>
      <c r="H44" s="293"/>
      <c r="I44" s="293"/>
      <c r="J44" s="293"/>
      <c r="K44" s="293"/>
      <c r="L44" s="293"/>
      <c r="M44" s="293"/>
      <c r="N44" s="293"/>
      <c r="O44" s="293"/>
      <c r="P44" s="293"/>
    </row>
    <row r="45" spans="1:16" x14ac:dyDescent="0.2">
      <c r="A45" s="168" t="s">
        <v>8</v>
      </c>
      <c r="B45" t="s">
        <v>41</v>
      </c>
    </row>
    <row r="46" spans="1:16" x14ac:dyDescent="0.2">
      <c r="A46" s="168" t="s">
        <v>10</v>
      </c>
      <c r="B46" t="s">
        <v>42</v>
      </c>
    </row>
    <row r="47" spans="1:16" ht="24.75" customHeight="1" x14ac:dyDescent="0.2">
      <c r="A47" s="169">
        <v>31</v>
      </c>
      <c r="B47" s="292" t="s">
        <v>43</v>
      </c>
      <c r="C47" s="292"/>
      <c r="D47" s="292"/>
      <c r="E47" s="292"/>
      <c r="F47" s="292"/>
      <c r="G47" s="292"/>
      <c r="H47" s="292"/>
      <c r="I47" s="292"/>
      <c r="J47" s="292"/>
      <c r="K47" s="292"/>
      <c r="L47" s="292"/>
      <c r="M47" s="292"/>
      <c r="N47" s="292"/>
      <c r="O47" s="292"/>
      <c r="P47" s="292"/>
    </row>
    <row r="48" spans="1:16" x14ac:dyDescent="0.2">
      <c r="A48" s="166">
        <v>32</v>
      </c>
      <c r="B48" t="s">
        <v>44</v>
      </c>
    </row>
    <row r="49" spans="1:16" x14ac:dyDescent="0.2">
      <c r="A49" s="166">
        <v>33</v>
      </c>
      <c r="B49" t="s">
        <v>45</v>
      </c>
    </row>
    <row r="50" spans="1:16" ht="26.25" customHeight="1" x14ac:dyDescent="0.2">
      <c r="A50" s="169">
        <v>34</v>
      </c>
      <c r="B50" s="293" t="s">
        <v>46</v>
      </c>
      <c r="C50" s="293"/>
      <c r="D50" s="293"/>
      <c r="E50" s="293"/>
      <c r="F50" s="293"/>
      <c r="G50" s="293"/>
      <c r="H50" s="293"/>
      <c r="I50" s="293"/>
      <c r="J50" s="293"/>
      <c r="K50" s="293"/>
      <c r="L50" s="293"/>
      <c r="M50" s="293"/>
      <c r="N50" s="293"/>
      <c r="O50" s="293"/>
      <c r="P50" s="293"/>
    </row>
    <row r="51" spans="1:16" x14ac:dyDescent="0.2">
      <c r="A51" s="166">
        <v>35</v>
      </c>
      <c r="B51" t="s">
        <v>47</v>
      </c>
    </row>
    <row r="52" spans="1:16" x14ac:dyDescent="0.2">
      <c r="A52" s="166"/>
    </row>
    <row r="53" spans="1:16" x14ac:dyDescent="0.2">
      <c r="A53" s="166" t="s">
        <v>48</v>
      </c>
    </row>
  </sheetData>
  <sheetProtection password="CCD8" sheet="1" objects="1" scenarios="1"/>
  <mergeCells count="8">
    <mergeCell ref="B47:P47"/>
    <mergeCell ref="B50:P50"/>
    <mergeCell ref="B6:P6"/>
    <mergeCell ref="A3:P3"/>
    <mergeCell ref="B9:P9"/>
    <mergeCell ref="B13:P13"/>
    <mergeCell ref="A35:P35"/>
    <mergeCell ref="B44:P44"/>
  </mergeCells>
  <pageMargins left="0.7" right="0.7" top="0.75" bottom="0.75" header="0.3" footer="0.3"/>
  <pageSetup scale="63" orientation="portrait" horizontalDpi="300" verticalDpi="300" r:id="rId1"/>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55"/>
  <sheetViews>
    <sheetView showGridLines="0" tabSelected="1" topLeftCell="A12" zoomScale="85" zoomScaleNormal="85" workbookViewId="0">
      <selection activeCell="E15" sqref="E15:H15"/>
    </sheetView>
  </sheetViews>
  <sheetFormatPr defaultColWidth="8.85546875" defaultRowHeight="12.75" x14ac:dyDescent="0.2"/>
  <cols>
    <col min="1" max="1" width="7" style="3" customWidth="1"/>
    <col min="2" max="2" width="22.5703125" style="3" customWidth="1"/>
    <col min="3" max="3" width="6.5703125" style="3" customWidth="1"/>
    <col min="4" max="4" width="31.140625" style="3" customWidth="1"/>
    <col min="5" max="5" width="9.7109375" style="3" customWidth="1"/>
    <col min="6" max="6" width="18.7109375" style="3" customWidth="1"/>
    <col min="7" max="7" width="18.28515625" style="3" customWidth="1"/>
    <col min="8" max="9" width="10.7109375" style="3" customWidth="1"/>
    <col min="10" max="10" width="15.7109375" style="3" customWidth="1"/>
    <col min="11" max="11" width="15.28515625" style="3" customWidth="1"/>
    <col min="12" max="12" width="8.7109375" style="3" customWidth="1"/>
    <col min="13" max="16384" width="8.85546875" style="3"/>
  </cols>
  <sheetData>
    <row r="1" spans="1:12" ht="22.5" customHeight="1" x14ac:dyDescent="0.3">
      <c r="A1" s="5"/>
      <c r="D1" s="348" t="s">
        <v>49</v>
      </c>
      <c r="E1" s="349"/>
      <c r="F1" s="349"/>
      <c r="G1" s="349"/>
      <c r="H1" s="349"/>
      <c r="I1" s="349"/>
      <c r="J1" s="349"/>
      <c r="K1" s="349"/>
      <c r="L1" s="349"/>
    </row>
    <row r="2" spans="1:12" ht="18.75" customHeight="1" x14ac:dyDescent="0.2">
      <c r="A2" s="5"/>
      <c r="D2" s="350" t="s">
        <v>50</v>
      </c>
      <c r="E2" s="351"/>
      <c r="F2" s="351"/>
      <c r="G2" s="351"/>
      <c r="H2" s="351"/>
      <c r="I2" s="351"/>
      <c r="J2" s="351"/>
      <c r="K2" s="351"/>
      <c r="L2" s="8"/>
    </row>
    <row r="3" spans="1:12" ht="18" customHeight="1" x14ac:dyDescent="0.2">
      <c r="B3" s="1"/>
      <c r="C3" s="1"/>
      <c r="D3" s="362" t="s">
        <v>51</v>
      </c>
      <c r="E3" s="363"/>
      <c r="F3" s="363"/>
      <c r="G3" s="363"/>
      <c r="H3" s="363"/>
      <c r="I3" s="197"/>
      <c r="J3" s="197"/>
      <c r="K3" s="7"/>
      <c r="L3" s="7"/>
    </row>
    <row r="4" spans="1:12" ht="18" customHeight="1" x14ac:dyDescent="0.2">
      <c r="B4" s="1"/>
      <c r="C4" s="1"/>
      <c r="D4" s="196"/>
      <c r="E4" s="197"/>
      <c r="F4" s="197"/>
      <c r="G4" s="197"/>
      <c r="H4" s="197"/>
      <c r="I4" s="197"/>
      <c r="J4" s="197"/>
      <c r="K4" s="7"/>
      <c r="L4" s="7"/>
    </row>
    <row r="5" spans="1:12" ht="11.25" customHeight="1" thickBot="1" x14ac:dyDescent="0.25">
      <c r="B5" s="1"/>
      <c r="C5" s="1"/>
      <c r="D5" s="9"/>
      <c r="E5" s="8"/>
      <c r="F5" s="357" t="s">
        <v>52</v>
      </c>
      <c r="G5" s="357"/>
      <c r="H5" s="358"/>
      <c r="I5" s="358"/>
      <c r="J5" s="358"/>
      <c r="K5" s="358"/>
      <c r="L5" s="358"/>
    </row>
    <row r="6" spans="1:12" s="10" customFormat="1" ht="21" thickBot="1" x14ac:dyDescent="0.25">
      <c r="A6" s="31"/>
      <c r="B6" s="20" t="s">
        <v>53</v>
      </c>
      <c r="C6" s="6"/>
      <c r="F6" s="358"/>
      <c r="G6" s="358"/>
      <c r="H6" s="358"/>
      <c r="I6" s="358"/>
      <c r="J6" s="358"/>
      <c r="K6" s="358"/>
      <c r="L6" s="358"/>
    </row>
    <row r="7" spans="1:12" ht="9" customHeight="1" thickBot="1" x14ac:dyDescent="0.25">
      <c r="A7" s="5"/>
      <c r="B7" s="5"/>
      <c r="C7" s="5"/>
      <c r="D7" s="18"/>
      <c r="E7" s="21"/>
      <c r="F7" s="358"/>
      <c r="G7" s="358"/>
      <c r="H7" s="358"/>
      <c r="I7" s="358"/>
      <c r="J7" s="358"/>
      <c r="K7" s="358"/>
      <c r="L7" s="358"/>
    </row>
    <row r="8" spans="1:12" ht="28.5" customHeight="1" thickBot="1" x14ac:dyDescent="0.35">
      <c r="A8" s="32"/>
      <c r="B8" s="364" t="s">
        <v>54</v>
      </c>
      <c r="C8" s="365"/>
      <c r="D8" s="366"/>
      <c r="E8" s="366"/>
      <c r="F8" s="358"/>
      <c r="G8" s="358"/>
      <c r="H8" s="358"/>
      <c r="I8" s="358"/>
      <c r="J8" s="358"/>
      <c r="K8" s="358"/>
      <c r="L8" s="358"/>
    </row>
    <row r="9" spans="1:12" x14ac:dyDescent="0.2">
      <c r="A9" s="5"/>
      <c r="B9" s="5"/>
      <c r="C9" s="5"/>
      <c r="D9" s="18"/>
      <c r="E9" s="21"/>
      <c r="F9" s="358"/>
      <c r="G9" s="358"/>
      <c r="H9" s="358"/>
      <c r="I9" s="358"/>
      <c r="J9" s="358"/>
      <c r="K9" s="358"/>
      <c r="L9" s="358"/>
    </row>
    <row r="10" spans="1:12" ht="28.5" customHeight="1" x14ac:dyDescent="0.3">
      <c r="A10" s="181"/>
      <c r="B10" s="20"/>
      <c r="C10" s="5"/>
      <c r="D10" s="18"/>
      <c r="E10" s="21"/>
      <c r="F10" s="358"/>
      <c r="G10" s="358"/>
      <c r="H10" s="358"/>
      <c r="I10" s="358"/>
      <c r="J10" s="358"/>
      <c r="K10" s="358"/>
      <c r="L10" s="358"/>
    </row>
    <row r="11" spans="1:12" ht="20.25" x14ac:dyDescent="0.3">
      <c r="A11" s="154"/>
      <c r="B11" s="20"/>
      <c r="C11" s="5"/>
      <c r="D11" s="18"/>
      <c r="E11" s="21"/>
      <c r="F11" s="151"/>
      <c r="G11" s="151"/>
      <c r="H11" s="151"/>
      <c r="I11" s="151"/>
      <c r="J11" s="151"/>
      <c r="K11" s="151"/>
      <c r="L11" s="151"/>
    </row>
    <row r="12" spans="1:12" ht="37.5" customHeight="1" thickBot="1" x14ac:dyDescent="0.25">
      <c r="A12" s="178" t="s">
        <v>55</v>
      </c>
      <c r="B12" s="179"/>
      <c r="C12" s="183" t="s">
        <v>56</v>
      </c>
      <c r="D12" s="180"/>
      <c r="E12" s="331" t="s">
        <v>57</v>
      </c>
      <c r="F12" s="332"/>
      <c r="G12" s="211"/>
      <c r="H12" s="311"/>
      <c r="I12" s="311"/>
      <c r="J12" s="312"/>
      <c r="K12" s="312"/>
      <c r="L12" s="313"/>
    </row>
    <row r="13" spans="1:12" ht="30" customHeight="1" thickBot="1" x14ac:dyDescent="0.35">
      <c r="A13" s="337"/>
      <c r="B13" s="338"/>
      <c r="C13" s="314"/>
      <c r="D13" s="315"/>
      <c r="E13" s="335" t="s">
        <v>58</v>
      </c>
      <c r="F13" s="336"/>
      <c r="G13" s="212"/>
      <c r="H13" s="213"/>
      <c r="I13" s="214"/>
      <c r="J13" s="333"/>
      <c r="K13" s="333"/>
      <c r="L13" s="334"/>
    </row>
    <row r="14" spans="1:12" ht="30" customHeight="1" x14ac:dyDescent="0.25">
      <c r="A14" s="318" t="s">
        <v>59</v>
      </c>
      <c r="B14" s="319"/>
      <c r="C14" s="319"/>
      <c r="D14" s="320"/>
      <c r="E14" s="321" t="s">
        <v>60</v>
      </c>
      <c r="F14" s="322"/>
      <c r="G14" s="295"/>
      <c r="H14" s="296"/>
      <c r="I14" s="296"/>
      <c r="J14" s="296"/>
      <c r="K14" s="296"/>
      <c r="L14" s="297"/>
    </row>
    <row r="15" spans="1:12" ht="30" customHeight="1" x14ac:dyDescent="0.3">
      <c r="A15" s="359"/>
      <c r="B15" s="360"/>
      <c r="C15" s="360"/>
      <c r="D15" s="361"/>
      <c r="E15" s="321" t="s">
        <v>61</v>
      </c>
      <c r="F15" s="345"/>
      <c r="G15" s="378"/>
      <c r="H15" s="378"/>
      <c r="I15" s="209"/>
      <c r="J15" s="343"/>
      <c r="K15" s="343"/>
      <c r="L15" s="344"/>
    </row>
    <row r="16" spans="1:12" ht="30" customHeight="1" x14ac:dyDescent="0.25">
      <c r="A16" s="321" t="s">
        <v>62</v>
      </c>
      <c r="B16" s="322"/>
      <c r="C16" s="322"/>
      <c r="D16" s="323"/>
      <c r="E16" s="321" t="s">
        <v>63</v>
      </c>
      <c r="F16" s="345"/>
      <c r="G16" s="345"/>
      <c r="H16" s="345"/>
      <c r="I16" s="345"/>
      <c r="J16" s="345"/>
      <c r="K16" s="345"/>
      <c r="L16" s="346"/>
    </row>
    <row r="17" spans="1:12" ht="30" customHeight="1" x14ac:dyDescent="0.3">
      <c r="A17" s="359"/>
      <c r="B17" s="360"/>
      <c r="C17" s="360"/>
      <c r="D17" s="361"/>
      <c r="E17" s="19" t="s">
        <v>64</v>
      </c>
      <c r="F17" s="347" t="s">
        <v>65</v>
      </c>
      <c r="G17" s="347"/>
      <c r="H17" s="347"/>
      <c r="I17" s="208"/>
      <c r="J17" s="347"/>
      <c r="K17" s="376"/>
      <c r="L17" s="377"/>
    </row>
    <row r="18" spans="1:12" ht="30" customHeight="1" x14ac:dyDescent="0.25">
      <c r="A18" s="324" t="s">
        <v>66</v>
      </c>
      <c r="B18" s="325"/>
      <c r="C18" s="325"/>
      <c r="D18" s="326"/>
      <c r="E18" s="324" t="s">
        <v>67</v>
      </c>
      <c r="F18" s="342"/>
      <c r="G18" s="342"/>
      <c r="H18" s="342"/>
      <c r="I18" s="342"/>
      <c r="J18" s="325"/>
      <c r="K18" s="325"/>
      <c r="L18" s="326"/>
    </row>
    <row r="19" spans="1:12" ht="30" customHeight="1" x14ac:dyDescent="0.3">
      <c r="A19" s="367"/>
      <c r="B19" s="333"/>
      <c r="C19" s="333"/>
      <c r="D19" s="334"/>
      <c r="E19" s="19" t="s">
        <v>68</v>
      </c>
      <c r="F19" s="368"/>
      <c r="G19" s="369"/>
      <c r="H19" s="370"/>
      <c r="I19" s="298"/>
      <c r="J19" s="299"/>
      <c r="K19" s="299"/>
      <c r="L19" s="300"/>
    </row>
    <row r="20" spans="1:12" ht="12" customHeight="1" x14ac:dyDescent="0.3">
      <c r="A20" s="34"/>
      <c r="B20" s="177"/>
      <c r="C20" s="41"/>
      <c r="D20" s="41"/>
      <c r="E20" s="41"/>
      <c r="F20" s="41"/>
      <c r="G20" s="41"/>
      <c r="H20" s="41"/>
      <c r="I20" s="41"/>
      <c r="J20" s="41"/>
      <c r="K20" s="41"/>
      <c r="L20" s="41"/>
    </row>
    <row r="21" spans="1:12" ht="72" customHeight="1" thickBot="1" x14ac:dyDescent="0.25">
      <c r="A21" s="352" t="s">
        <v>69</v>
      </c>
      <c r="B21" s="354"/>
      <c r="C21" s="354"/>
      <c r="D21" s="354"/>
      <c r="E21" s="33"/>
      <c r="F21" s="352" t="s">
        <v>70</v>
      </c>
      <c r="G21" s="352"/>
      <c r="H21" s="353"/>
      <c r="I21" s="353"/>
      <c r="J21" s="353"/>
      <c r="K21" s="353"/>
      <c r="L21" s="353"/>
    </row>
    <row r="22" spans="1:12" ht="36" customHeight="1" thickBot="1" x14ac:dyDescent="0.35">
      <c r="A22" s="371"/>
      <c r="B22" s="371"/>
      <c r="C22" s="371"/>
      <c r="D22" s="22"/>
      <c r="E22" s="5"/>
      <c r="F22" s="371"/>
      <c r="G22" s="371"/>
      <c r="H22" s="371"/>
      <c r="I22" s="207"/>
      <c r="J22" s="372"/>
      <c r="K22" s="373"/>
      <c r="L22" s="153"/>
    </row>
    <row r="23" spans="1:12" s="12" customFormat="1" ht="30" customHeight="1" x14ac:dyDescent="0.2">
      <c r="A23" s="379" t="s">
        <v>71</v>
      </c>
      <c r="B23" s="380"/>
      <c r="C23" s="11"/>
      <c r="D23" s="23" t="s">
        <v>72</v>
      </c>
      <c r="E23" s="11"/>
      <c r="F23" s="24" t="s">
        <v>73</v>
      </c>
      <c r="G23" s="24"/>
      <c r="H23" s="11"/>
      <c r="I23" s="11"/>
      <c r="K23" s="23" t="s">
        <v>72</v>
      </c>
      <c r="L23" s="559" t="s">
        <v>74</v>
      </c>
    </row>
    <row r="24" spans="1:12" ht="9.75" customHeight="1" x14ac:dyDescent="0.2">
      <c r="A24" s="13"/>
      <c r="B24" s="7"/>
      <c r="C24" s="7"/>
      <c r="D24" s="7"/>
      <c r="E24" s="7"/>
      <c r="F24" s="7"/>
      <c r="G24" s="7"/>
      <c r="H24" s="7"/>
      <c r="I24" s="7"/>
      <c r="J24" s="7"/>
      <c r="K24" s="5"/>
      <c r="L24" s="5"/>
    </row>
    <row r="25" spans="1:12" ht="33" customHeight="1" thickBot="1" x14ac:dyDescent="0.25">
      <c r="A25" s="560" t="s">
        <v>196</v>
      </c>
      <c r="B25" s="560"/>
      <c r="C25" s="560"/>
      <c r="D25" s="560"/>
      <c r="E25" s="560"/>
      <c r="F25" s="560"/>
      <c r="G25" s="561" t="s">
        <v>197</v>
      </c>
      <c r="H25" s="561" t="s">
        <v>198</v>
      </c>
      <c r="I25" s="562"/>
      <c r="J25" s="561" t="s">
        <v>199</v>
      </c>
      <c r="K25" s="152"/>
      <c r="L25" s="14"/>
    </row>
    <row r="26" spans="1:12" ht="44.25" customHeight="1" thickTop="1" thickBot="1" x14ac:dyDescent="0.3">
      <c r="A26" s="339" t="s">
        <v>75</v>
      </c>
      <c r="B26" s="340"/>
      <c r="C26" s="340"/>
      <c r="D26" s="340"/>
      <c r="E26" s="340"/>
      <c r="F26" s="340"/>
      <c r="G26" s="340"/>
      <c r="H26" s="340"/>
      <c r="I26" s="340"/>
      <c r="J26" s="340"/>
      <c r="K26" s="340"/>
      <c r="L26" s="341"/>
    </row>
    <row r="27" spans="1:12" ht="18.75" thickBot="1" x14ac:dyDescent="0.3">
      <c r="A27" s="193"/>
      <c r="B27" s="192" t="s">
        <v>76</v>
      </c>
      <c r="C27" s="192"/>
      <c r="D27" s="327"/>
      <c r="E27" s="328"/>
      <c r="F27" s="328"/>
      <c r="G27" s="328"/>
      <c r="H27" s="328"/>
      <c r="I27" s="210"/>
      <c r="J27" s="210"/>
      <c r="K27" s="192"/>
      <c r="L27" s="194"/>
    </row>
    <row r="28" spans="1:12" ht="24" customHeight="1" thickTop="1" thickBot="1" x14ac:dyDescent="0.25">
      <c r="A28" s="15"/>
      <c r="B28" s="25" t="s">
        <v>77</v>
      </c>
      <c r="C28" s="381" t="s">
        <v>78</v>
      </c>
      <c r="D28" s="382"/>
      <c r="E28" s="381" t="s">
        <v>79</v>
      </c>
      <c r="F28" s="383"/>
      <c r="G28" s="220" t="s">
        <v>76</v>
      </c>
      <c r="H28" s="291" t="s">
        <v>80</v>
      </c>
      <c r="I28" s="215" t="s">
        <v>176</v>
      </c>
      <c r="J28" s="224" t="s">
        <v>175</v>
      </c>
      <c r="K28" s="215" t="s">
        <v>81</v>
      </c>
      <c r="L28" s="227"/>
    </row>
    <row r="29" spans="1:12" ht="24" customHeight="1" thickTop="1" x14ac:dyDescent="0.3">
      <c r="A29" s="30" t="s">
        <v>82</v>
      </c>
      <c r="B29" s="26" t="s">
        <v>83</v>
      </c>
      <c r="C29" s="329">
        <f>'Page 1 - Daily Travel Detail'!J44+'Page 2 - Daily Travel Detail'!J48+'Page 3 - Daily Travel Detail'!J48+'Page 4 - Daily Travel Detail'!J48+'Page 5 - Daily Travel Detail'!J48</f>
        <v>0</v>
      </c>
      <c r="D29" s="330"/>
      <c r="E29" s="307">
        <v>52714000</v>
      </c>
      <c r="F29" s="308"/>
      <c r="G29" s="216"/>
      <c r="H29" s="216"/>
      <c r="I29" s="226"/>
      <c r="J29" s="225"/>
      <c r="K29" s="355"/>
      <c r="L29" s="356"/>
    </row>
    <row r="30" spans="1:12" ht="24" customHeight="1" x14ac:dyDescent="0.3">
      <c r="A30" s="28" t="s">
        <v>82</v>
      </c>
      <c r="B30" s="27" t="s">
        <v>84</v>
      </c>
      <c r="C30" s="309">
        <f>'Page 1 - Daily Travel Detail'!J45+'Page 2 - Daily Travel Detail'!J49+'Page 3 - Daily Travel Detail'!J49+'Page 4 - Daily Travel Detail'!J49+'Page 5 - Daily Travel Detail'!J49</f>
        <v>0</v>
      </c>
      <c r="D30" s="310"/>
      <c r="E30" s="307">
        <v>52711000</v>
      </c>
      <c r="F30" s="308" t="s">
        <v>85</v>
      </c>
      <c r="G30" s="221"/>
      <c r="H30" s="217"/>
      <c r="I30" s="217"/>
      <c r="J30" s="217"/>
      <c r="K30" s="316"/>
      <c r="L30" s="317"/>
    </row>
    <row r="31" spans="1:12" ht="24" customHeight="1" x14ac:dyDescent="0.3">
      <c r="A31" s="28" t="s">
        <v>82</v>
      </c>
      <c r="B31" s="27" t="s">
        <v>86</v>
      </c>
      <c r="C31" s="309">
        <f>'Page 5 - Daily Travel Detail'!J50+'Page 1 - Daily Travel Detail'!J46+'Page 2 - Daily Travel Detail'!J50+'Page 3 - Daily Travel Detail'!J50+'Page 4 - Daily Travel Detail'!J50</f>
        <v>0</v>
      </c>
      <c r="D31" s="310"/>
      <c r="E31" s="307">
        <v>52714000</v>
      </c>
      <c r="F31" s="308"/>
      <c r="G31" s="221"/>
      <c r="H31" s="217"/>
      <c r="I31" s="217"/>
      <c r="J31" s="217"/>
      <c r="K31" s="316"/>
      <c r="L31" s="317"/>
    </row>
    <row r="32" spans="1:12" ht="24" customHeight="1" x14ac:dyDescent="0.3">
      <c r="A32" s="28" t="s">
        <v>82</v>
      </c>
      <c r="B32" s="27" t="s">
        <v>87</v>
      </c>
      <c r="C32" s="309">
        <f>'Page 1 - Daily Travel Detail'!M9+'Page 1 - Daily Travel Detail'!M16+'Page 1 - Daily Travel Detail'!M23+'Page 1 - Daily Travel Detail'!M30+'Page 1 - Daily Travel Detail'!M37+'Page 2 - Daily Travel Detail'!M13+'Page 2 - Daily Travel Detail'!M20+'Page 2 - Daily Travel Detail'!M27+'Page 2 - Daily Travel Detail'!M34+'Page 2 - Daily Travel Detail'!M41+'Page 3 - Daily Travel Detail'!M13+'Page 3 - Daily Travel Detail'!M20+'Page 3 - Daily Travel Detail'!M27+'Page 3 - Daily Travel Detail'!M34+'Page 3 - Daily Travel Detail'!M41+'Page 4 - Daily Travel Detail'!M13+'Page 4 - Daily Travel Detail'!M20+'Page 4 - Daily Travel Detail'!M27+'Page 4 - Daily Travel Detail'!M34+'Page 4 - Daily Travel Detail'!M41+'Page 5 - Daily Travel Detail'!M13+'Page 5 - Daily Travel Detail'!M20+'Page 5 - Daily Travel Detail'!M27+'Page 5 - Daily Travel Detail'!M34+'Page 5 - Daily Travel Detail'!M41</f>
        <v>0</v>
      </c>
      <c r="D32" s="310"/>
      <c r="E32" s="307" t="s">
        <v>88</v>
      </c>
      <c r="F32" s="308"/>
      <c r="G32" s="221"/>
      <c r="H32" s="217"/>
      <c r="I32" s="217"/>
      <c r="J32" s="217"/>
      <c r="K32" s="316"/>
      <c r="L32" s="317"/>
    </row>
    <row r="33" spans="1:12" ht="24" customHeight="1" x14ac:dyDescent="0.3">
      <c r="A33" s="28" t="s">
        <v>82</v>
      </c>
      <c r="B33" s="27" t="s">
        <v>89</v>
      </c>
      <c r="C33" s="309">
        <f>'Page 1 - Daily Travel Detail'!M10+'Page 1 - Daily Travel Detail'!M17+'Page 1 - Daily Travel Detail'!M24+'Page 1 - Daily Travel Detail'!M31+'Page 1 - Daily Travel Detail'!M38+'Page 2 - Daily Travel Detail'!M14+'Page 2 - Daily Travel Detail'!M21+'Page 2 - Daily Travel Detail'!M28+'Page 2 - Daily Travel Detail'!M35+'Page 2 - Daily Travel Detail'!M42+'Page 3 - Daily Travel Detail'!M14+'Page 3 - Daily Travel Detail'!M21+'Page 3 - Daily Travel Detail'!M28+'Page 3 - Daily Travel Detail'!M35+'Page 3 - Daily Travel Detail'!M42+'Page 4 - Daily Travel Detail'!M14+'Page 4 - Daily Travel Detail'!M21+'Page 4 - Daily Travel Detail'!M28+'Page 4 - Daily Travel Detail'!M35+'Page 4 - Daily Travel Detail'!M42+'Page 5 - Daily Travel Detail'!M14+'Page 5 - Daily Travel Detail'!M21+'Page 5 - Daily Travel Detail'!M28+'Page 5 - Daily Travel Detail'!M35+'Page 5 - Daily Travel Detail'!M42</f>
        <v>0</v>
      </c>
      <c r="D33" s="310"/>
      <c r="E33" s="307" t="s">
        <v>88</v>
      </c>
      <c r="F33" s="308"/>
      <c r="G33" s="221"/>
      <c r="H33" s="217"/>
      <c r="I33" s="217"/>
      <c r="J33" s="217"/>
      <c r="K33" s="316"/>
      <c r="L33" s="317"/>
    </row>
    <row r="34" spans="1:12" ht="24" customHeight="1" x14ac:dyDescent="0.3">
      <c r="A34" s="28" t="s">
        <v>82</v>
      </c>
      <c r="B34" s="27" t="s">
        <v>90</v>
      </c>
      <c r="C34" s="309">
        <f>'Page 1 - Daily Travel Detail'!M11+'Page 1 - Daily Travel Detail'!M18+'Page 1 - Daily Travel Detail'!M25+'Page 1 - Daily Travel Detail'!M32+'Page 1 - Daily Travel Detail'!M39+'Page 2 - Daily Travel Detail'!M15+'Page 2 - Daily Travel Detail'!M22+'Page 2 - Daily Travel Detail'!M29+'Page 2 - Daily Travel Detail'!M36+'Page 2 - Daily Travel Detail'!M43+'Page 3 - Daily Travel Detail'!M15+'Page 3 - Daily Travel Detail'!M22+'Page 3 - Daily Travel Detail'!M29+'Page 3 - Daily Travel Detail'!M36+'Page 3 - Daily Travel Detail'!M43+'Page 4 - Daily Travel Detail'!M15+'Page 4 - Daily Travel Detail'!M22+'Page 4 - Daily Travel Detail'!M29+'Page 4 - Daily Travel Detail'!M36+'Page 4 - Daily Travel Detail'!M43+'Page 5 - Daily Travel Detail'!M15+'Page 5 - Daily Travel Detail'!M22+'Page 5 - Daily Travel Detail'!M29+'Page 5 - Daily Travel Detail'!M36+'Page 5 - Daily Travel Detail'!M43</f>
        <v>0</v>
      </c>
      <c r="D34" s="310"/>
      <c r="E34" s="307" t="s">
        <v>88</v>
      </c>
      <c r="F34" s="308"/>
      <c r="G34" s="221"/>
      <c r="H34" s="217"/>
      <c r="I34" s="217"/>
      <c r="J34" s="217"/>
      <c r="K34" s="316"/>
      <c r="L34" s="317"/>
    </row>
    <row r="35" spans="1:12" ht="24" customHeight="1" x14ac:dyDescent="0.3">
      <c r="A35" s="28" t="s">
        <v>82</v>
      </c>
      <c r="B35" s="27" t="s">
        <v>91</v>
      </c>
      <c r="C35" s="309">
        <f>'Page 1 - Daily Travel Detail'!M45+'Page 2 - Daily Travel Detail'!M49+'Page 3 - Daily Travel Detail'!M49+'Page 4 - Daily Travel Detail'!M49+'Page 5 - Daily Travel Detail'!M49</f>
        <v>0</v>
      </c>
      <c r="D35" s="310"/>
      <c r="E35" s="307" t="s">
        <v>92</v>
      </c>
      <c r="F35" s="308"/>
      <c r="G35" s="221"/>
      <c r="H35" s="217"/>
      <c r="I35" s="217"/>
      <c r="J35" s="217"/>
      <c r="K35" s="316"/>
      <c r="L35" s="317"/>
    </row>
    <row r="36" spans="1:12" ht="24" customHeight="1" thickBot="1" x14ac:dyDescent="0.35">
      <c r="A36" s="29" t="s">
        <v>82</v>
      </c>
      <c r="B36" s="27" t="s">
        <v>93</v>
      </c>
      <c r="C36" s="309">
        <f>'Page 1 - Daily Travel Detail'!P44+'Page 2 - Daily Travel Detail'!P48+'Page 3 - Daily Travel Detail'!P48+'Page 4 - Daily Travel Detail'!P48+'Page 5 - Daily Travel Detail'!P48</f>
        <v>0</v>
      </c>
      <c r="D36" s="310"/>
      <c r="E36" s="307" t="s">
        <v>94</v>
      </c>
      <c r="F36" s="308"/>
      <c r="G36" s="221"/>
      <c r="H36" s="217"/>
      <c r="I36" s="217"/>
      <c r="J36" s="217"/>
      <c r="K36" s="316"/>
      <c r="L36" s="317"/>
    </row>
    <row r="37" spans="1:12" ht="24" customHeight="1" thickTop="1" x14ac:dyDescent="0.3">
      <c r="A37" s="28" t="s">
        <v>95</v>
      </c>
      <c r="B37" s="26" t="s">
        <v>83</v>
      </c>
      <c r="C37" s="309">
        <f>'Page 1 - Daily Travel Detail'!K9+'Page 1 - Daily Travel Detail'!K16+'Page 1 - Daily Travel Detail'!K23+'Page 1 - Daily Travel Detail'!K30+'Page 1 - Daily Travel Detail'!K37+'Page 2 - Daily Travel Detail'!K41+'Page 2 - Daily Travel Detail'!K34+'Page 2 - Daily Travel Detail'!K27+'Page 2 - Daily Travel Detail'!K20+'Page 2 - Daily Travel Detail'!K13+'Page 3 - Daily Travel Detail'!K34+'Page 3 - Daily Travel Detail'!K41+'Page 3 - Daily Travel Detail'!K27+'Page 3 - Daily Travel Detail'!K20+'Page 3 - Daily Travel Detail'!K13+'Page 4 - Daily Travel Detail'!K13+'Page 4 - Daily Travel Detail'!K20+'Page 4 - Daily Travel Detail'!K27+'Page 4 - Daily Travel Detail'!K34+'Page 4 - Daily Travel Detail'!K20+'Page 4 - Daily Travel Detail'!K41+'Page 5 - Daily Travel Detail'!K13+'Page 5 - Daily Travel Detail'!K20+'Page 5 - Daily Travel Detail'!K27+'Page 5 - Daily Travel Detail'!K34+'Page 5 - Daily Travel Detail'!K41</f>
        <v>0</v>
      </c>
      <c r="D37" s="310"/>
      <c r="E37" s="307">
        <v>52171500</v>
      </c>
      <c r="F37" s="308"/>
      <c r="G37" s="221"/>
      <c r="H37" s="217"/>
      <c r="I37" s="217"/>
      <c r="J37" s="217"/>
      <c r="K37" s="316"/>
      <c r="L37" s="317"/>
    </row>
    <row r="38" spans="1:12" ht="24" customHeight="1" x14ac:dyDescent="0.3">
      <c r="A38" s="28" t="s">
        <v>95</v>
      </c>
      <c r="B38" s="27" t="s">
        <v>84</v>
      </c>
      <c r="C38" s="309">
        <f>'Page 5 - Daily Travel Detail'!K49+'Page 1 - Daily Travel Detail'!K45+'Page 2 - Daily Travel Detail'!K49+'Page 3 - Daily Travel Detail'!K49+'Page 4 - Daily Travel Detail'!K49</f>
        <v>0</v>
      </c>
      <c r="D38" s="310"/>
      <c r="E38" s="307" t="s">
        <v>96</v>
      </c>
      <c r="F38" s="308"/>
      <c r="G38" s="221"/>
      <c r="H38" s="217"/>
      <c r="I38" s="217"/>
      <c r="J38" s="217"/>
      <c r="K38" s="316"/>
      <c r="L38" s="317"/>
    </row>
    <row r="39" spans="1:12" ht="24" customHeight="1" x14ac:dyDescent="0.3">
      <c r="A39" s="28" t="s">
        <v>95</v>
      </c>
      <c r="B39" s="27" t="s">
        <v>87</v>
      </c>
      <c r="C39" s="309">
        <f>'Page 1 - Daily Travel Detail'!N9+'Page 1 - Daily Travel Detail'!N16+'Page 1 - Daily Travel Detail'!N23+'Page 1 - Daily Travel Detail'!N30+'Page 1 - Daily Travel Detail'!N37+'Page 2 - Daily Travel Detail'!N13+'Page 2 - Daily Travel Detail'!N20+'Page 2 - Daily Travel Detail'!N27+'Page 2 - Daily Travel Detail'!N34+'Page 2 - Daily Travel Detail'!N41+'Page 3 - Daily Travel Detail'!N13+'Page 3 - Daily Travel Detail'!N20+'Page 3 - Daily Travel Detail'!N27+'Page 3 - Daily Travel Detail'!N34+'Page 3 - Daily Travel Detail'!N41+'Page 4 - Daily Travel Detail'!N13+'Page 4 - Daily Travel Detail'!N20+'Page 4 - Daily Travel Detail'!N27+'Page 4 - Daily Travel Detail'!N34+'Page 4 - Daily Travel Detail'!N41+'Page 5 - Daily Travel Detail'!N13+'Page 5 - Daily Travel Detail'!N20+'Page 5 - Daily Travel Detail'!N27+'Page 5 - Daily Travel Detail'!N34+'Page 5 - Daily Travel Detail'!N41</f>
        <v>0</v>
      </c>
      <c r="D39" s="310"/>
      <c r="E39" s="307">
        <v>52725000</v>
      </c>
      <c r="F39" s="308"/>
      <c r="G39" s="221"/>
      <c r="H39" s="217"/>
      <c r="I39" s="217"/>
      <c r="J39" s="217"/>
      <c r="K39" s="316"/>
      <c r="L39" s="317"/>
    </row>
    <row r="40" spans="1:12" ht="24" customHeight="1" x14ac:dyDescent="0.3">
      <c r="A40" s="28" t="s">
        <v>95</v>
      </c>
      <c r="B40" s="27" t="s">
        <v>89</v>
      </c>
      <c r="C40" s="309">
        <f>'Page 1 - Daily Travel Detail'!N10+'Page 1 - Daily Travel Detail'!N17+'Page 1 - Daily Travel Detail'!N24+'Page 1 - Daily Travel Detail'!N31+'Page 1 - Daily Travel Detail'!N38+'Page 2 - Daily Travel Detail'!N14+'Page 2 - Daily Travel Detail'!N21+'Page 2 - Daily Travel Detail'!N28+'Page 2 - Daily Travel Detail'!N35+'Page 2 - Daily Travel Detail'!N42+'Page 3 - Daily Travel Detail'!N14+'Page 3 - Daily Travel Detail'!N21+'Page 3 - Daily Travel Detail'!N21+'Page 3 - Daily Travel Detail'!N28+'Page 3 - Daily Travel Detail'!N35+'Page 3 - Daily Travel Detail'!N42+'Page 4 - Daily Travel Detail'!N14+'Page 4 - Daily Travel Detail'!N21+'Page 4 - Daily Travel Detail'!N28+'Page 4 - Daily Travel Detail'!N35+'Page 4 - Daily Travel Detail'!N42+'Page 5 - Daily Travel Detail'!N14+'Page 5 - Daily Travel Detail'!N21+'Page 5 - Daily Travel Detail'!N28+'Page 5 - Daily Travel Detail'!N35+'Page 5 - Daily Travel Detail'!N42</f>
        <v>0</v>
      </c>
      <c r="D40" s="310"/>
      <c r="E40" s="307">
        <v>52725000</v>
      </c>
      <c r="F40" s="308"/>
      <c r="G40" s="222"/>
      <c r="H40" s="218"/>
      <c r="I40" s="218"/>
      <c r="J40" s="218"/>
      <c r="K40" s="316"/>
      <c r="L40" s="317"/>
    </row>
    <row r="41" spans="1:12" ht="24" customHeight="1" thickBot="1" x14ac:dyDescent="0.35">
      <c r="A41" s="29" t="s">
        <v>95</v>
      </c>
      <c r="B41" s="27" t="s">
        <v>90</v>
      </c>
      <c r="C41" s="309">
        <f>'Page 1 - Daily Travel Detail'!N11+'Page 1 - Daily Travel Detail'!N18+'Page 1 - Daily Travel Detail'!N25+'Page 1 - Daily Travel Detail'!N32+'Page 1 - Daily Travel Detail'!N39+'Page 2 - Daily Travel Detail'!N15+'Page 2 - Daily Travel Detail'!N22+'Page 2 - Daily Travel Detail'!N29+'Page 2 - Daily Travel Detail'!N36+'Page 2 - Daily Travel Detail'!N43+'Page 3 - Daily Travel Detail'!N15+'Page 3 - Daily Travel Detail'!N22+'Page 3 - Daily Travel Detail'!N29+'Page 3 - Daily Travel Detail'!N36+'Page 3 - Daily Travel Detail'!N43+'Page 4 - Daily Travel Detail'!N15+'Page 4 - Daily Travel Detail'!N22+'Page 4 - Daily Travel Detail'!N29+'Page 4 - Daily Travel Detail'!N36+'Page 4 - Daily Travel Detail'!N43+'Page 5 - Daily Travel Detail'!N15+'Page 5 - Daily Travel Detail'!N22+'Page 5 - Daily Travel Detail'!N29+'Page 5 - Daily Travel Detail'!N36+'Page 5 - Daily Travel Detail'!N43</f>
        <v>0</v>
      </c>
      <c r="D41" s="310"/>
      <c r="E41" s="307">
        <v>52725000</v>
      </c>
      <c r="F41" s="308"/>
      <c r="G41" s="222"/>
      <c r="H41" s="218"/>
      <c r="I41" s="218"/>
      <c r="J41" s="218"/>
      <c r="K41" s="316"/>
      <c r="L41" s="317"/>
    </row>
    <row r="42" spans="1:12" ht="21.75" thickTop="1" thickBot="1" x14ac:dyDescent="0.35">
      <c r="A42" s="184" t="s">
        <v>95</v>
      </c>
      <c r="B42" s="185" t="s">
        <v>91</v>
      </c>
      <c r="C42" s="303">
        <f>'Page 1 - Daily Travel Detail'!N45+'Page 2 - Daily Travel Detail'!N49+'Page 3 - Daily Travel Detail'!N49+'Page 4 - Daily Travel Detail'!N49+'Page 5 - Daily Travel Detail'!N49</f>
        <v>0</v>
      </c>
      <c r="D42" s="304"/>
      <c r="E42" s="305">
        <v>52722000</v>
      </c>
      <c r="F42" s="306"/>
      <c r="G42" s="223"/>
      <c r="H42" s="219"/>
      <c r="I42" s="219"/>
      <c r="J42" s="219"/>
      <c r="K42" s="374"/>
      <c r="L42" s="375"/>
    </row>
    <row r="43" spans="1:12" s="5" customFormat="1" ht="17.25" customHeight="1" thickBot="1" x14ac:dyDescent="0.3">
      <c r="C43" s="301">
        <f>SUM(C29:D41)</f>
        <v>0</v>
      </c>
      <c r="D43" s="302"/>
    </row>
    <row r="44" spans="1:12" s="5" customFormat="1" x14ac:dyDescent="0.2"/>
    <row r="45" spans="1:12" s="5" customFormat="1" x14ac:dyDescent="0.2"/>
    <row r="46" spans="1:12" s="5" customFormat="1" x14ac:dyDescent="0.2"/>
    <row r="47" spans="1:12" s="5" customFormat="1" x14ac:dyDescent="0.2"/>
    <row r="48" spans="1:12" s="5" customFormat="1" x14ac:dyDescent="0.2"/>
    <row r="49" spans="1:12" s="5" customFormat="1" x14ac:dyDescent="0.2"/>
    <row r="50" spans="1:12" s="5" customFormat="1" x14ac:dyDescent="0.2"/>
    <row r="51" spans="1:12" s="5" customFormat="1" x14ac:dyDescent="0.2"/>
    <row r="52" spans="1:12" s="5" customFormat="1" x14ac:dyDescent="0.2"/>
    <row r="53" spans="1:12" s="5" customFormat="1" x14ac:dyDescent="0.2"/>
    <row r="54" spans="1:12" ht="12" customHeight="1" x14ac:dyDescent="0.2">
      <c r="B54" s="5"/>
      <c r="C54" s="5"/>
      <c r="D54" s="5"/>
      <c r="E54" s="5"/>
      <c r="F54" s="5"/>
      <c r="G54" s="5"/>
      <c r="H54" s="5"/>
      <c r="I54" s="5"/>
      <c r="J54" s="5"/>
      <c r="K54" s="5"/>
    </row>
    <row r="55" spans="1:12" s="5" customFormat="1" ht="15" customHeight="1" x14ac:dyDescent="0.2">
      <c r="A55" s="5" t="s">
        <v>97</v>
      </c>
      <c r="L55" s="150" t="s">
        <v>98</v>
      </c>
    </row>
  </sheetData>
  <protectedRanges>
    <protectedRange sqref="C29:D42" name="Range1"/>
  </protectedRanges>
  <mergeCells count="81">
    <mergeCell ref="J17:L17"/>
    <mergeCell ref="E15:H15"/>
    <mergeCell ref="A21:D21"/>
    <mergeCell ref="A23:B23"/>
    <mergeCell ref="K39:L39"/>
    <mergeCell ref="C28:D28"/>
    <mergeCell ref="E28:F28"/>
    <mergeCell ref="E29:F29"/>
    <mergeCell ref="E30:F30"/>
    <mergeCell ref="E31:F31"/>
    <mergeCell ref="C35:D35"/>
    <mergeCell ref="A25:F25"/>
    <mergeCell ref="K38:L38"/>
    <mergeCell ref="E32:F32"/>
    <mergeCell ref="C38:D38"/>
    <mergeCell ref="C33:D33"/>
    <mergeCell ref="K40:L40"/>
    <mergeCell ref="C34:D34"/>
    <mergeCell ref="D1:L1"/>
    <mergeCell ref="D2:K2"/>
    <mergeCell ref="F21:L21"/>
    <mergeCell ref="K29:L29"/>
    <mergeCell ref="F5:L10"/>
    <mergeCell ref="A17:D17"/>
    <mergeCell ref="D3:H3"/>
    <mergeCell ref="E14:F14"/>
    <mergeCell ref="B8:E8"/>
    <mergeCell ref="A19:D19"/>
    <mergeCell ref="F19:H19"/>
    <mergeCell ref="A22:C22"/>
    <mergeCell ref="F22:H22"/>
    <mergeCell ref="J22:K22"/>
    <mergeCell ref="A15:D15"/>
    <mergeCell ref="A13:B13"/>
    <mergeCell ref="K41:L41"/>
    <mergeCell ref="C30:D30"/>
    <mergeCell ref="A26:L26"/>
    <mergeCell ref="K31:L31"/>
    <mergeCell ref="K32:L32"/>
    <mergeCell ref="E41:F41"/>
    <mergeCell ref="C41:D41"/>
    <mergeCell ref="C39:D39"/>
    <mergeCell ref="C40:D40"/>
    <mergeCell ref="E18:L18"/>
    <mergeCell ref="J15:L15"/>
    <mergeCell ref="K30:L30"/>
    <mergeCell ref="K37:L37"/>
    <mergeCell ref="E16:L16"/>
    <mergeCell ref="F17:H17"/>
    <mergeCell ref="H12:L12"/>
    <mergeCell ref="C13:D13"/>
    <mergeCell ref="K36:L36"/>
    <mergeCell ref="C31:D31"/>
    <mergeCell ref="A14:D14"/>
    <mergeCell ref="A16:D16"/>
    <mergeCell ref="A18:D18"/>
    <mergeCell ref="D27:H27"/>
    <mergeCell ref="K33:L33"/>
    <mergeCell ref="C29:D29"/>
    <mergeCell ref="C32:D32"/>
    <mergeCell ref="K34:L34"/>
    <mergeCell ref="K35:L35"/>
    <mergeCell ref="E12:F12"/>
    <mergeCell ref="J13:L13"/>
    <mergeCell ref="E13:F13"/>
    <mergeCell ref="G14:L14"/>
    <mergeCell ref="I19:L19"/>
    <mergeCell ref="C43:D43"/>
    <mergeCell ref="C42:D42"/>
    <mergeCell ref="E42:F42"/>
    <mergeCell ref="E33:F33"/>
    <mergeCell ref="E34:F34"/>
    <mergeCell ref="E35:F35"/>
    <mergeCell ref="E36:F36"/>
    <mergeCell ref="C36:D36"/>
    <mergeCell ref="E37:F37"/>
    <mergeCell ref="E38:F38"/>
    <mergeCell ref="E39:F39"/>
    <mergeCell ref="E40:F40"/>
    <mergeCell ref="C37:D37"/>
    <mergeCell ref="K42:L42"/>
  </mergeCells>
  <phoneticPr fontId="0" type="noConversion"/>
  <dataValidations disablePrompts="1" xWindow="137" yWindow="305" count="3">
    <dataValidation type="list" allowBlank="1" showInputMessage="1" showErrorMessage="1" sqref="J13:L13" xr:uid="{00000000-0002-0000-0100-000000000000}">
      <formula1>Divisions</formula1>
    </dataValidation>
    <dataValidation allowBlank="1" showInputMessage="1" showErrorMessage="1" sqref="I29:L42 H30:H42" xr:uid="{00000000-0002-0000-0100-000001000000}"/>
    <dataValidation type="textLength" allowBlank="1" showInputMessage="1" showErrorMessage="1" sqref="D27:J27" xr:uid="{00000000-0002-0000-0100-000002000000}">
      <formula1>6</formula1>
      <formula2>6</formula2>
    </dataValidation>
  </dataValidations>
  <printOptions horizontalCentered="1" verticalCentered="1"/>
  <pageMargins left="0" right="0" top="0" bottom="0" header="0" footer="0"/>
  <pageSetup scale="5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ABA98-99C0-4104-BFBE-E10FFE47187E}">
  <dimension ref="A1:U52"/>
  <sheetViews>
    <sheetView zoomScale="55" zoomScaleNormal="55" workbookViewId="0">
      <selection activeCell="T13" sqref="T13"/>
    </sheetView>
  </sheetViews>
  <sheetFormatPr defaultColWidth="9.140625" defaultRowHeight="15.75" x14ac:dyDescent="0.25"/>
  <cols>
    <col min="1" max="1" width="10.85546875" style="232" customWidth="1"/>
    <col min="2" max="2" width="24.7109375" style="231" customWidth="1"/>
    <col min="3" max="3" width="14.7109375" style="231" customWidth="1"/>
    <col min="4" max="4" width="4.7109375" style="231" customWidth="1"/>
    <col min="5" max="5" width="24.42578125" style="231" customWidth="1"/>
    <col min="6" max="6" width="19.85546875" style="231" customWidth="1"/>
    <col min="7" max="7" width="21.140625" style="231" customWidth="1"/>
    <col min="8" max="8" width="16.85546875" style="231" customWidth="1"/>
    <col min="9" max="9" width="15.7109375" style="231" customWidth="1"/>
    <col min="10" max="10" width="8.28515625" style="231" customWidth="1"/>
    <col min="11" max="11" width="13.42578125" style="231" customWidth="1"/>
    <col min="12" max="12" width="23.5703125" style="231" customWidth="1"/>
    <col min="13" max="13" width="11" style="231" customWidth="1"/>
    <col min="14" max="16384" width="9.140625" style="231"/>
  </cols>
  <sheetData>
    <row r="1" spans="1:14" ht="11.25" customHeight="1" thickBot="1" x14ac:dyDescent="0.3">
      <c r="A1" s="228"/>
      <c r="B1" s="229"/>
      <c r="C1" s="229"/>
      <c r="D1" s="228"/>
      <c r="E1" s="228"/>
      <c r="F1" s="228"/>
      <c r="G1" s="228"/>
      <c r="H1" s="228"/>
      <c r="I1" s="228"/>
      <c r="J1" s="228"/>
      <c r="K1" s="228"/>
      <c r="L1" s="228"/>
      <c r="M1" s="228"/>
      <c r="N1" s="230"/>
    </row>
    <row r="2" spans="1:14" ht="33" customHeight="1" thickTop="1" thickBot="1" x14ac:dyDescent="0.65">
      <c r="A2" s="390" t="s">
        <v>177</v>
      </c>
      <c r="B2" s="391"/>
      <c r="C2" s="391"/>
      <c r="D2" s="391"/>
      <c r="E2" s="391"/>
      <c r="F2" s="391"/>
      <c r="G2" s="391"/>
      <c r="H2" s="391"/>
      <c r="I2" s="391"/>
      <c r="J2" s="391"/>
      <c r="K2" s="391"/>
      <c r="L2" s="391"/>
      <c r="M2" s="392"/>
      <c r="N2" s="230"/>
    </row>
    <row r="3" spans="1:14" ht="20.25" customHeight="1" thickTop="1" x14ac:dyDescent="0.25">
      <c r="B3" s="231" t="s">
        <v>178</v>
      </c>
      <c r="M3" s="233"/>
      <c r="N3" s="230"/>
    </row>
    <row r="4" spans="1:14" ht="33" customHeight="1" thickBot="1" x14ac:dyDescent="0.5">
      <c r="A4" s="234"/>
      <c r="B4" s="235" t="s">
        <v>179</v>
      </c>
      <c r="C4" s="236"/>
      <c r="D4" s="237" t="s">
        <v>180</v>
      </c>
      <c r="E4" s="238"/>
      <c r="G4" s="393" t="s">
        <v>181</v>
      </c>
      <c r="H4" s="394"/>
      <c r="I4" s="394"/>
      <c r="J4" s="395"/>
      <c r="K4" s="396"/>
      <c r="L4" s="396"/>
      <c r="M4" s="233"/>
      <c r="N4" s="239"/>
    </row>
    <row r="5" spans="1:14" ht="18" customHeight="1" x14ac:dyDescent="0.3">
      <c r="E5" s="240" t="s">
        <v>182</v>
      </c>
      <c r="F5" s="241"/>
      <c r="G5" s="241"/>
      <c r="H5" s="242"/>
      <c r="I5" s="242"/>
      <c r="M5" s="233"/>
      <c r="N5" s="239"/>
    </row>
    <row r="6" spans="1:14" ht="33" customHeight="1" thickBot="1" x14ac:dyDescent="0.45">
      <c r="A6" s="234"/>
      <c r="B6" s="235" t="s">
        <v>183</v>
      </c>
      <c r="D6" s="397"/>
      <c r="E6" s="396"/>
      <c r="G6" s="393" t="s">
        <v>184</v>
      </c>
      <c r="H6" s="394"/>
      <c r="I6" s="243"/>
      <c r="J6" s="244"/>
      <c r="K6" s="245"/>
      <c r="M6" s="246"/>
      <c r="N6" s="239"/>
    </row>
    <row r="7" spans="1:14" ht="25.5" customHeight="1" thickBot="1" x14ac:dyDescent="0.3">
      <c r="E7" s="236"/>
      <c r="F7" s="241"/>
      <c r="G7" s="241"/>
      <c r="H7" s="242"/>
      <c r="I7" s="242"/>
      <c r="M7" s="233"/>
      <c r="N7" s="239"/>
    </row>
    <row r="8" spans="1:14" ht="25.5" customHeight="1" thickTop="1" thickBot="1" x14ac:dyDescent="0.35">
      <c r="A8" s="398" t="s">
        <v>185</v>
      </c>
      <c r="B8" s="399"/>
      <c r="C8" s="399"/>
      <c r="D8" s="400"/>
      <c r="E8" s="247" t="s">
        <v>76</v>
      </c>
      <c r="F8" s="247" t="s">
        <v>79</v>
      </c>
      <c r="G8" s="247" t="s">
        <v>80</v>
      </c>
      <c r="H8" s="247" t="s">
        <v>186</v>
      </c>
      <c r="I8" s="247" t="s">
        <v>81</v>
      </c>
      <c r="J8" s="248"/>
      <c r="K8" s="401" t="s">
        <v>187</v>
      </c>
      <c r="L8" s="402"/>
      <c r="M8" s="403"/>
      <c r="N8" s="239"/>
    </row>
    <row r="9" spans="1:14" ht="36" customHeight="1" thickTop="1" x14ac:dyDescent="0.4">
      <c r="A9" s="407"/>
      <c r="B9" s="408"/>
      <c r="C9" s="408"/>
      <c r="D9" s="409"/>
      <c r="E9" s="249"/>
      <c r="F9" s="250"/>
      <c r="G9" s="251"/>
      <c r="H9" s="251"/>
      <c r="I9" s="251"/>
      <c r="J9" s="252" t="s">
        <v>188</v>
      </c>
      <c r="K9" s="404"/>
      <c r="L9" s="405"/>
      <c r="M9" s="406"/>
    </row>
    <row r="10" spans="1:14" ht="36" customHeight="1" x14ac:dyDescent="0.4">
      <c r="A10" s="387"/>
      <c r="B10" s="388"/>
      <c r="C10" s="388"/>
      <c r="D10" s="389"/>
      <c r="E10" s="253"/>
      <c r="F10" s="254"/>
      <c r="G10" s="255"/>
      <c r="H10" s="255"/>
      <c r="I10" s="255"/>
      <c r="J10" s="256" t="s">
        <v>188</v>
      </c>
      <c r="K10" s="384"/>
      <c r="L10" s="385"/>
      <c r="M10" s="386"/>
      <c r="N10" s="239"/>
    </row>
    <row r="11" spans="1:14" ht="36" customHeight="1" x14ac:dyDescent="0.4">
      <c r="A11" s="387"/>
      <c r="B11" s="388"/>
      <c r="C11" s="388"/>
      <c r="D11" s="389"/>
      <c r="E11" s="253"/>
      <c r="F11" s="254"/>
      <c r="G11" s="255"/>
      <c r="H11" s="255"/>
      <c r="I11" s="255"/>
      <c r="J11" s="256" t="s">
        <v>188</v>
      </c>
      <c r="K11" s="384"/>
      <c r="L11" s="385"/>
      <c r="M11" s="386"/>
      <c r="N11" s="239"/>
    </row>
    <row r="12" spans="1:14" ht="36" customHeight="1" x14ac:dyDescent="0.4">
      <c r="A12" s="387"/>
      <c r="B12" s="388"/>
      <c r="C12" s="388"/>
      <c r="D12" s="389"/>
      <c r="E12" s="253"/>
      <c r="F12" s="254"/>
      <c r="G12" s="255"/>
      <c r="H12" s="255"/>
      <c r="I12" s="255"/>
      <c r="J12" s="256" t="s">
        <v>188</v>
      </c>
      <c r="K12" s="384"/>
      <c r="L12" s="385"/>
      <c r="M12" s="386"/>
      <c r="N12" s="239"/>
    </row>
    <row r="13" spans="1:14" ht="36" customHeight="1" x14ac:dyDescent="0.4">
      <c r="A13" s="387"/>
      <c r="B13" s="388"/>
      <c r="C13" s="388"/>
      <c r="D13" s="389"/>
      <c r="E13" s="253"/>
      <c r="F13" s="254"/>
      <c r="G13" s="255"/>
      <c r="H13" s="255"/>
      <c r="I13" s="255"/>
      <c r="J13" s="256" t="s">
        <v>188</v>
      </c>
      <c r="K13" s="384"/>
      <c r="L13" s="385"/>
      <c r="M13" s="386"/>
      <c r="N13" s="239"/>
    </row>
    <row r="14" spans="1:14" ht="36" customHeight="1" x14ac:dyDescent="0.4">
      <c r="A14" s="387"/>
      <c r="B14" s="388"/>
      <c r="C14" s="388"/>
      <c r="D14" s="389"/>
      <c r="E14" s="253"/>
      <c r="F14" s="254"/>
      <c r="G14" s="255"/>
      <c r="H14" s="255"/>
      <c r="I14" s="255"/>
      <c r="J14" s="256" t="s">
        <v>188</v>
      </c>
      <c r="K14" s="384"/>
      <c r="L14" s="385"/>
      <c r="M14" s="386"/>
      <c r="N14" s="239"/>
    </row>
    <row r="15" spans="1:14" ht="36" customHeight="1" x14ac:dyDescent="0.4">
      <c r="A15" s="387"/>
      <c r="B15" s="388"/>
      <c r="C15" s="388"/>
      <c r="D15" s="389"/>
      <c r="E15" s="253"/>
      <c r="F15" s="254"/>
      <c r="G15" s="255"/>
      <c r="H15" s="255"/>
      <c r="I15" s="255"/>
      <c r="J15" s="256" t="s">
        <v>188</v>
      </c>
      <c r="K15" s="384"/>
      <c r="L15" s="385"/>
      <c r="M15" s="386"/>
      <c r="N15" s="239"/>
    </row>
    <row r="16" spans="1:14" ht="36" customHeight="1" x14ac:dyDescent="0.4">
      <c r="A16" s="387"/>
      <c r="B16" s="388"/>
      <c r="C16" s="388"/>
      <c r="D16" s="389"/>
      <c r="E16" s="253"/>
      <c r="F16" s="254"/>
      <c r="G16" s="255"/>
      <c r="H16" s="255"/>
      <c r="I16" s="255"/>
      <c r="J16" s="256" t="s">
        <v>188</v>
      </c>
      <c r="K16" s="384"/>
      <c r="L16" s="385"/>
      <c r="M16" s="386"/>
      <c r="N16" s="239"/>
    </row>
    <row r="17" spans="1:21" ht="36" customHeight="1" x14ac:dyDescent="0.4">
      <c r="A17" s="387"/>
      <c r="B17" s="388"/>
      <c r="C17" s="388"/>
      <c r="D17" s="389"/>
      <c r="E17" s="253"/>
      <c r="F17" s="254"/>
      <c r="G17" s="255"/>
      <c r="H17" s="255"/>
      <c r="I17" s="255"/>
      <c r="J17" s="256" t="s">
        <v>188</v>
      </c>
      <c r="K17" s="384"/>
      <c r="L17" s="385"/>
      <c r="M17" s="386"/>
      <c r="N17" s="239"/>
    </row>
    <row r="18" spans="1:21" ht="36" customHeight="1" x14ac:dyDescent="0.4">
      <c r="A18" s="387"/>
      <c r="B18" s="388"/>
      <c r="C18" s="388"/>
      <c r="D18" s="389"/>
      <c r="E18" s="253"/>
      <c r="F18" s="254"/>
      <c r="G18" s="255"/>
      <c r="H18" s="255"/>
      <c r="I18" s="255"/>
      <c r="J18" s="256" t="s">
        <v>188</v>
      </c>
      <c r="K18" s="384"/>
      <c r="L18" s="385"/>
      <c r="M18" s="386"/>
      <c r="N18" s="239"/>
    </row>
    <row r="19" spans="1:21" ht="36" customHeight="1" x14ac:dyDescent="0.4">
      <c r="A19" s="387"/>
      <c r="B19" s="388"/>
      <c r="C19" s="388"/>
      <c r="D19" s="389"/>
      <c r="E19" s="253"/>
      <c r="F19" s="254"/>
      <c r="G19" s="255"/>
      <c r="H19" s="255"/>
      <c r="I19" s="255"/>
      <c r="J19" s="256" t="s">
        <v>188</v>
      </c>
      <c r="K19" s="384"/>
      <c r="L19" s="385"/>
      <c r="M19" s="386"/>
      <c r="N19" s="239"/>
    </row>
    <row r="20" spans="1:21" ht="36" customHeight="1" x14ac:dyDescent="0.4">
      <c r="A20" s="387"/>
      <c r="B20" s="388"/>
      <c r="C20" s="388"/>
      <c r="D20" s="389"/>
      <c r="E20" s="253"/>
      <c r="F20" s="254"/>
      <c r="G20" s="255"/>
      <c r="H20" s="255"/>
      <c r="I20" s="255"/>
      <c r="J20" s="256" t="s">
        <v>188</v>
      </c>
      <c r="K20" s="384"/>
      <c r="L20" s="385"/>
      <c r="M20" s="386"/>
      <c r="N20" s="239"/>
    </row>
    <row r="21" spans="1:21" ht="36" customHeight="1" x14ac:dyDescent="0.4">
      <c r="A21" s="387"/>
      <c r="B21" s="388"/>
      <c r="C21" s="388"/>
      <c r="D21" s="389"/>
      <c r="E21" s="253"/>
      <c r="F21" s="254"/>
      <c r="G21" s="255"/>
      <c r="H21" s="255"/>
      <c r="I21" s="255"/>
      <c r="J21" s="256" t="s">
        <v>188</v>
      </c>
      <c r="K21" s="384"/>
      <c r="L21" s="385"/>
      <c r="M21" s="386"/>
      <c r="N21" s="239"/>
    </row>
    <row r="22" spans="1:21" ht="36" customHeight="1" x14ac:dyDescent="0.4">
      <c r="A22" s="387"/>
      <c r="B22" s="388"/>
      <c r="C22" s="388"/>
      <c r="D22" s="389"/>
      <c r="E22" s="253"/>
      <c r="F22" s="254"/>
      <c r="G22" s="255"/>
      <c r="H22" s="255"/>
      <c r="I22" s="255"/>
      <c r="J22" s="256" t="s">
        <v>188</v>
      </c>
      <c r="K22" s="384"/>
      <c r="L22" s="385"/>
      <c r="M22" s="386"/>
      <c r="N22" s="239"/>
    </row>
    <row r="23" spans="1:21" ht="36" customHeight="1" x14ac:dyDescent="0.4">
      <c r="A23" s="387"/>
      <c r="B23" s="388"/>
      <c r="C23" s="388"/>
      <c r="D23" s="389"/>
      <c r="E23" s="253"/>
      <c r="F23" s="254"/>
      <c r="G23" s="255"/>
      <c r="H23" s="255"/>
      <c r="I23" s="255"/>
      <c r="J23" s="256" t="s">
        <v>188</v>
      </c>
      <c r="K23" s="384"/>
      <c r="L23" s="385"/>
      <c r="M23" s="386"/>
      <c r="N23" s="239"/>
    </row>
    <row r="24" spans="1:21" ht="36" customHeight="1" x14ac:dyDescent="0.4">
      <c r="A24" s="387"/>
      <c r="B24" s="388"/>
      <c r="C24" s="388"/>
      <c r="D24" s="389"/>
      <c r="E24" s="253"/>
      <c r="F24" s="254"/>
      <c r="G24" s="255"/>
      <c r="H24" s="255"/>
      <c r="I24" s="255"/>
      <c r="J24" s="256" t="s">
        <v>188</v>
      </c>
      <c r="K24" s="384"/>
      <c r="L24" s="385"/>
      <c r="M24" s="386"/>
    </row>
    <row r="25" spans="1:21" ht="36" customHeight="1" x14ac:dyDescent="0.4">
      <c r="A25" s="387"/>
      <c r="B25" s="388"/>
      <c r="C25" s="388"/>
      <c r="D25" s="389"/>
      <c r="E25" s="253"/>
      <c r="F25" s="254"/>
      <c r="G25" s="255"/>
      <c r="H25" s="255"/>
      <c r="I25" s="255"/>
      <c r="J25" s="256" t="s">
        <v>188</v>
      </c>
      <c r="K25" s="384"/>
      <c r="L25" s="385"/>
      <c r="M25" s="386"/>
    </row>
    <row r="26" spans="1:21" ht="36" customHeight="1" x14ac:dyDescent="0.4">
      <c r="A26" s="387"/>
      <c r="B26" s="388"/>
      <c r="C26" s="388"/>
      <c r="D26" s="389"/>
      <c r="E26" s="253"/>
      <c r="F26" s="254"/>
      <c r="G26" s="255"/>
      <c r="H26" s="255"/>
      <c r="I26" s="255"/>
      <c r="J26" s="256" t="s">
        <v>188</v>
      </c>
      <c r="K26" s="384"/>
      <c r="L26" s="385"/>
      <c r="M26" s="386"/>
    </row>
    <row r="27" spans="1:21" ht="36" customHeight="1" x14ac:dyDescent="0.4">
      <c r="A27" s="387"/>
      <c r="B27" s="388"/>
      <c r="C27" s="388"/>
      <c r="D27" s="389"/>
      <c r="E27" s="253"/>
      <c r="F27" s="254"/>
      <c r="G27" s="255"/>
      <c r="H27" s="255"/>
      <c r="I27" s="255"/>
      <c r="J27" s="256" t="s">
        <v>188</v>
      </c>
      <c r="K27" s="384"/>
      <c r="L27" s="385"/>
      <c r="M27" s="386"/>
    </row>
    <row r="28" spans="1:21" ht="36" customHeight="1" thickBot="1" x14ac:dyDescent="0.45">
      <c r="A28" s="417"/>
      <c r="B28" s="418"/>
      <c r="C28" s="418"/>
      <c r="D28" s="419"/>
      <c r="E28" s="257"/>
      <c r="F28" s="258"/>
      <c r="G28" s="259"/>
      <c r="H28" s="259"/>
      <c r="I28" s="259"/>
      <c r="J28" s="260" t="s">
        <v>188</v>
      </c>
      <c r="K28" s="384"/>
      <c r="L28" s="385"/>
      <c r="M28" s="386"/>
    </row>
    <row r="29" spans="1:21" ht="30" customHeight="1" thickBot="1" x14ac:dyDescent="0.4">
      <c r="A29" s="420"/>
      <c r="B29" s="421"/>
      <c r="C29" s="421"/>
      <c r="D29" s="422"/>
      <c r="E29" s="261"/>
      <c r="F29" s="262"/>
      <c r="G29" s="261"/>
      <c r="H29" s="263"/>
      <c r="I29" s="264"/>
      <c r="J29" s="265"/>
      <c r="K29" s="423">
        <f>SUM(K9:M28)</f>
        <v>0</v>
      </c>
      <c r="L29" s="424"/>
      <c r="M29" s="425"/>
      <c r="N29" s="239"/>
    </row>
    <row r="30" spans="1:21" x14ac:dyDescent="0.25">
      <c r="A30" s="266"/>
      <c r="N30" s="267"/>
    </row>
    <row r="31" spans="1:21" ht="18" customHeight="1" x14ac:dyDescent="0.25">
      <c r="A31" s="230"/>
      <c r="B31" s="268"/>
      <c r="C31" s="230"/>
      <c r="D31" s="230"/>
      <c r="E31" s="230"/>
      <c r="F31" s="230"/>
      <c r="G31" s="230"/>
      <c r="H31" s="230"/>
      <c r="I31" s="230"/>
      <c r="J31" s="230"/>
      <c r="K31" s="230"/>
      <c r="L31" s="230"/>
      <c r="M31" s="230"/>
      <c r="O31" s="230"/>
      <c r="P31" s="230"/>
      <c r="Q31" s="230"/>
      <c r="R31" s="230"/>
      <c r="S31" s="230"/>
      <c r="T31" s="230"/>
      <c r="U31" s="230"/>
    </row>
    <row r="32" spans="1:21" ht="25.5" x14ac:dyDescent="0.35">
      <c r="A32" s="426" t="s">
        <v>189</v>
      </c>
      <c r="B32" s="427"/>
      <c r="C32" s="428"/>
      <c r="D32" s="428"/>
      <c r="E32" s="428"/>
      <c r="F32" s="428"/>
      <c r="H32" s="271" t="s">
        <v>103</v>
      </c>
      <c r="J32" s="272"/>
      <c r="K32" s="273"/>
      <c r="L32" s="230"/>
      <c r="M32" s="230"/>
    </row>
    <row r="33" spans="1:21" ht="25.5" x14ac:dyDescent="0.35">
      <c r="A33" s="269"/>
      <c r="B33" s="270"/>
      <c r="C33" s="274" t="s">
        <v>190</v>
      </c>
      <c r="D33" s="275"/>
      <c r="E33" s="275"/>
      <c r="F33" s="275"/>
      <c r="H33" s="271"/>
      <c r="I33" s="276"/>
      <c r="J33" s="277"/>
      <c r="K33" s="278"/>
      <c r="L33" s="230"/>
      <c r="M33" s="230"/>
    </row>
    <row r="34" spans="1:21" ht="18" customHeight="1" x14ac:dyDescent="0.25">
      <c r="A34" s="279"/>
      <c r="B34" s="280"/>
      <c r="C34" s="230"/>
      <c r="D34" s="230"/>
      <c r="E34" s="230"/>
      <c r="F34" s="230"/>
      <c r="G34" s="281"/>
      <c r="H34" s="230"/>
      <c r="I34" s="230"/>
      <c r="J34" s="230"/>
      <c r="L34" s="230"/>
      <c r="M34" s="230"/>
      <c r="N34" s="282"/>
      <c r="O34" s="268"/>
      <c r="P34" s="230"/>
      <c r="Q34" s="230"/>
      <c r="S34" s="283"/>
      <c r="T34" s="230"/>
    </row>
    <row r="35" spans="1:21" ht="23.25" x14ac:dyDescent="0.25">
      <c r="A35" s="231"/>
      <c r="B35" s="284"/>
      <c r="C35" s="410" t="s">
        <v>191</v>
      </c>
      <c r="D35" s="411"/>
      <c r="E35" s="411"/>
      <c r="F35" s="411"/>
      <c r="G35" s="411"/>
      <c r="H35" s="411"/>
      <c r="I35" s="411"/>
      <c r="J35" s="411"/>
      <c r="K35" s="411"/>
      <c r="L35" s="411"/>
      <c r="M35" s="284"/>
      <c r="N35" s="282"/>
      <c r="O35" s="284"/>
      <c r="P35" s="284"/>
      <c r="Q35" s="284"/>
      <c r="R35" s="284"/>
      <c r="S35" s="284"/>
      <c r="T35" s="284"/>
      <c r="U35" s="284"/>
    </row>
    <row r="36" spans="1:21" x14ac:dyDescent="0.25">
      <c r="A36" s="231"/>
      <c r="B36" s="285"/>
      <c r="C36" s="412"/>
      <c r="D36" s="412"/>
      <c r="E36" s="412"/>
      <c r="F36" s="412"/>
      <c r="G36" s="412"/>
      <c r="H36" s="412"/>
      <c r="I36" s="412"/>
      <c r="J36" s="412"/>
      <c r="K36" s="412"/>
      <c r="L36" s="412"/>
      <c r="M36" s="230"/>
      <c r="N36" s="282"/>
      <c r="O36" s="230"/>
      <c r="P36" s="230"/>
      <c r="Q36" s="230"/>
      <c r="R36" s="230"/>
      <c r="S36" s="230"/>
      <c r="T36" s="230"/>
      <c r="U36" s="287"/>
    </row>
    <row r="37" spans="1:21" x14ac:dyDescent="0.25">
      <c r="A37" s="231"/>
      <c r="C37" s="412"/>
      <c r="D37" s="412"/>
      <c r="E37" s="412"/>
      <c r="F37" s="412"/>
      <c r="G37" s="412"/>
      <c r="H37" s="412"/>
      <c r="I37" s="412"/>
      <c r="J37" s="412"/>
      <c r="K37" s="412"/>
      <c r="L37" s="412"/>
      <c r="N37" s="282"/>
    </row>
    <row r="38" spans="1:21" x14ac:dyDescent="0.25">
      <c r="A38" s="231"/>
      <c r="C38" s="412"/>
      <c r="D38" s="412"/>
      <c r="E38" s="412"/>
      <c r="F38" s="412"/>
      <c r="G38" s="412"/>
      <c r="H38" s="412"/>
      <c r="I38" s="412"/>
      <c r="J38" s="412"/>
      <c r="K38" s="412"/>
      <c r="L38" s="412"/>
    </row>
    <row r="39" spans="1:21" x14ac:dyDescent="0.25">
      <c r="A39" s="231"/>
      <c r="C39" s="286"/>
      <c r="D39" s="286"/>
      <c r="E39" s="286"/>
      <c r="F39" s="286"/>
      <c r="G39" s="286"/>
      <c r="H39" s="286"/>
      <c r="I39" s="286"/>
      <c r="J39" s="286"/>
      <c r="K39" s="286"/>
      <c r="L39" s="286"/>
    </row>
    <row r="40" spans="1:21" ht="24" customHeight="1" x14ac:dyDescent="0.25">
      <c r="A40" s="231"/>
      <c r="C40" s="413" t="s">
        <v>192</v>
      </c>
      <c r="D40" s="414"/>
      <c r="E40" s="414"/>
      <c r="F40" s="414"/>
      <c r="G40" s="414"/>
      <c r="H40" s="414"/>
      <c r="I40" s="414"/>
      <c r="J40" s="414"/>
      <c r="K40" s="414"/>
      <c r="L40" s="414"/>
    </row>
    <row r="41" spans="1:21" x14ac:dyDescent="0.25">
      <c r="A41" s="231"/>
    </row>
    <row r="42" spans="1:21" ht="18" customHeight="1" x14ac:dyDescent="0.25">
      <c r="A42" s="231"/>
      <c r="C42" s="415" t="s">
        <v>193</v>
      </c>
      <c r="D42" s="416"/>
      <c r="E42" s="416"/>
      <c r="F42" s="416"/>
      <c r="G42" s="416"/>
      <c r="H42" s="416"/>
      <c r="I42" s="416"/>
      <c r="J42" s="416"/>
      <c r="K42" s="416"/>
      <c r="L42" s="416"/>
      <c r="M42" s="282"/>
      <c r="O42" s="282"/>
      <c r="P42" s="282"/>
      <c r="Q42" s="282"/>
      <c r="R42" s="282"/>
    </row>
    <row r="43" spans="1:21" ht="18" customHeight="1" x14ac:dyDescent="0.25">
      <c r="A43" s="231"/>
      <c r="C43" s="416"/>
      <c r="D43" s="416"/>
      <c r="E43" s="416"/>
      <c r="F43" s="416"/>
      <c r="G43" s="416"/>
      <c r="H43" s="416"/>
      <c r="I43" s="416"/>
      <c r="J43" s="416"/>
      <c r="K43" s="416"/>
      <c r="L43" s="416"/>
      <c r="M43" s="282"/>
      <c r="O43" s="282"/>
      <c r="P43" s="282"/>
      <c r="Q43" s="282"/>
      <c r="R43" s="282"/>
    </row>
    <row r="44" spans="1:21" ht="18" customHeight="1" x14ac:dyDescent="0.25">
      <c r="A44" s="231"/>
      <c r="C44" s="416"/>
      <c r="D44" s="416"/>
      <c r="E44" s="416"/>
      <c r="F44" s="416"/>
      <c r="G44" s="416"/>
      <c r="H44" s="416"/>
      <c r="I44" s="416"/>
      <c r="J44" s="416"/>
      <c r="K44" s="416"/>
      <c r="L44" s="416"/>
      <c r="M44" s="282"/>
      <c r="O44" s="282"/>
      <c r="P44" s="282"/>
      <c r="Q44" s="282"/>
      <c r="R44" s="282"/>
    </row>
    <row r="45" spans="1:21" ht="18" customHeight="1" x14ac:dyDescent="0.25">
      <c r="A45" s="231"/>
      <c r="C45" s="416"/>
      <c r="D45" s="416"/>
      <c r="E45" s="416"/>
      <c r="F45" s="416"/>
      <c r="G45" s="416"/>
      <c r="H45" s="416"/>
      <c r="I45" s="416"/>
      <c r="J45" s="416"/>
      <c r="K45" s="416"/>
      <c r="L45" s="416"/>
      <c r="M45" s="282"/>
      <c r="O45" s="282"/>
      <c r="P45" s="282"/>
      <c r="Q45" s="282"/>
      <c r="R45" s="282"/>
    </row>
    <row r="46" spans="1:21" ht="18" customHeight="1" x14ac:dyDescent="0.25">
      <c r="A46" s="231"/>
      <c r="C46" s="416"/>
      <c r="D46" s="416"/>
      <c r="E46" s="416"/>
      <c r="F46" s="416"/>
      <c r="G46" s="416"/>
      <c r="H46" s="416"/>
      <c r="I46" s="416"/>
      <c r="J46" s="416"/>
      <c r="K46" s="416"/>
      <c r="L46" s="416"/>
    </row>
    <row r="47" spans="1:21" x14ac:dyDescent="0.25">
      <c r="A47" s="231"/>
    </row>
    <row r="48" spans="1:21" ht="18.75" x14ac:dyDescent="0.3">
      <c r="A48" s="288" t="s">
        <v>194</v>
      </c>
      <c r="M48" s="289" t="s">
        <v>195</v>
      </c>
    </row>
    <row r="52" spans="11:11" x14ac:dyDescent="0.25">
      <c r="K52" s="290"/>
    </row>
  </sheetData>
  <mergeCells count="54">
    <mergeCell ref="C35:L38"/>
    <mergeCell ref="C40:L40"/>
    <mergeCell ref="C42:L46"/>
    <mergeCell ref="A27:D27"/>
    <mergeCell ref="A28:D28"/>
    <mergeCell ref="A29:D29"/>
    <mergeCell ref="K29:M29"/>
    <mergeCell ref="A32:B32"/>
    <mergeCell ref="C32:F32"/>
    <mergeCell ref="A11:D11"/>
    <mergeCell ref="A12:D12"/>
    <mergeCell ref="A13:D13"/>
    <mergeCell ref="A26:D26"/>
    <mergeCell ref="A15:D15"/>
    <mergeCell ref="A16:D16"/>
    <mergeCell ref="A17:D17"/>
    <mergeCell ref="A18:D18"/>
    <mergeCell ref="A19:D19"/>
    <mergeCell ref="A20:D20"/>
    <mergeCell ref="A21:D21"/>
    <mergeCell ref="A22:D22"/>
    <mergeCell ref="A23:D23"/>
    <mergeCell ref="A24:D24"/>
    <mergeCell ref="A25:D25"/>
    <mergeCell ref="A14:D14"/>
    <mergeCell ref="A2:M2"/>
    <mergeCell ref="G4:I4"/>
    <mergeCell ref="J4:L4"/>
    <mergeCell ref="D6:E6"/>
    <mergeCell ref="G6:H6"/>
    <mergeCell ref="A8:D8"/>
    <mergeCell ref="K8:M8"/>
    <mergeCell ref="K9:M9"/>
    <mergeCell ref="K10:M10"/>
    <mergeCell ref="K11:M11"/>
    <mergeCell ref="K12:M12"/>
    <mergeCell ref="K13:M13"/>
    <mergeCell ref="K14:M14"/>
    <mergeCell ref="A9:D9"/>
    <mergeCell ref="A10:D10"/>
    <mergeCell ref="K15:M15"/>
    <mergeCell ref="K16:M16"/>
    <mergeCell ref="K17:M17"/>
    <mergeCell ref="K18:M18"/>
    <mergeCell ref="K19:M19"/>
    <mergeCell ref="K25:M25"/>
    <mergeCell ref="K26:M26"/>
    <mergeCell ref="K27:M27"/>
    <mergeCell ref="K28:M28"/>
    <mergeCell ref="K20:M20"/>
    <mergeCell ref="K21:M21"/>
    <mergeCell ref="K22:M22"/>
    <mergeCell ref="K23:M23"/>
    <mergeCell ref="K24:M2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Q58"/>
  <sheetViews>
    <sheetView showGridLines="0" zoomScale="70" zoomScaleNormal="70" workbookViewId="0">
      <selection activeCell="I16" sqref="I16"/>
    </sheetView>
  </sheetViews>
  <sheetFormatPr defaultColWidth="8.85546875" defaultRowHeight="12.75" x14ac:dyDescent="0.2"/>
  <cols>
    <col min="1" max="1" width="18.28515625" style="3" customWidth="1"/>
    <col min="2" max="2" width="21.28515625" style="3" customWidth="1"/>
    <col min="3" max="3" width="8.28515625" style="3" customWidth="1"/>
    <col min="4" max="4" width="12.28515625" style="3" customWidth="1"/>
    <col min="5" max="5" width="15.7109375" style="3" customWidth="1"/>
    <col min="6" max="6" width="8.85546875" style="3" customWidth="1"/>
    <col min="7" max="7" width="12.28515625" style="3" customWidth="1"/>
    <col min="8" max="8" width="11.42578125" style="3" customWidth="1"/>
    <col min="9" max="9" width="7.7109375" style="1" customWidth="1"/>
    <col min="10" max="10" width="14.85546875" style="3" customWidth="1"/>
    <col min="11" max="11" width="16.7109375" style="3" customWidth="1"/>
    <col min="12" max="12" width="7.7109375" style="3" customWidth="1"/>
    <col min="13" max="13" width="14.7109375" style="3" customWidth="1"/>
    <col min="14" max="14" width="16.7109375" style="3" customWidth="1"/>
    <col min="15" max="15" width="15" style="1" customWidth="1"/>
    <col min="16" max="16" width="14.42578125" style="3" customWidth="1"/>
    <col min="17" max="17" width="8.85546875" style="3" hidden="1" customWidth="1"/>
    <col min="18" max="16384" width="8.85546875" style="3"/>
  </cols>
  <sheetData>
    <row r="1" spans="1:16" ht="21" customHeight="1" x14ac:dyDescent="0.35">
      <c r="A1" s="42"/>
      <c r="B1" s="42"/>
      <c r="C1" s="43"/>
      <c r="D1" s="465" t="s">
        <v>99</v>
      </c>
      <c r="E1" s="466"/>
      <c r="F1" s="466"/>
      <c r="G1" s="466"/>
      <c r="H1" s="466"/>
      <c r="I1" s="466"/>
      <c r="J1" s="466"/>
      <c r="K1" s="466"/>
      <c r="L1" s="466"/>
      <c r="M1" s="466"/>
      <c r="N1" s="105"/>
      <c r="O1" s="105"/>
      <c r="P1" s="106"/>
    </row>
    <row r="2" spans="1:16" ht="21" customHeight="1" x14ac:dyDescent="0.3">
      <c r="A2" s="42"/>
      <c r="B2" s="42"/>
      <c r="C2" s="43"/>
      <c r="D2" s="43"/>
      <c r="E2" s="43"/>
      <c r="F2" s="480" t="s">
        <v>100</v>
      </c>
      <c r="G2" s="366"/>
      <c r="H2" s="366"/>
      <c r="I2" s="366"/>
      <c r="J2" s="366"/>
      <c r="K2" s="366"/>
      <c r="L2" s="366"/>
      <c r="M2" s="107"/>
      <c r="N2" s="107"/>
      <c r="O2" s="43"/>
      <c r="P2" s="43"/>
    </row>
    <row r="3" spans="1:16" ht="21" customHeight="1" x14ac:dyDescent="0.25">
      <c r="A3" s="44"/>
      <c r="B3" s="45"/>
      <c r="C3" s="43"/>
      <c r="D3" s="43"/>
      <c r="E3" s="43"/>
      <c r="F3" s="472" t="s">
        <v>101</v>
      </c>
      <c r="G3" s="366"/>
      <c r="H3" s="366"/>
      <c r="I3" s="366"/>
      <c r="J3" s="366"/>
      <c r="K3" s="366"/>
      <c r="L3" s="366"/>
      <c r="M3" s="108"/>
      <c r="N3" s="108"/>
      <c r="O3" s="43"/>
      <c r="P3" s="43"/>
    </row>
    <row r="4" spans="1:16" s="4" customFormat="1" ht="27" customHeight="1" x14ac:dyDescent="0.3">
      <c r="A4" s="481" t="s">
        <v>102</v>
      </c>
      <c r="B4" s="482"/>
      <c r="C4" s="483">
        <f>+'Daily Travel Summary'!A15</f>
        <v>0</v>
      </c>
      <c r="D4" s="484"/>
      <c r="E4" s="484"/>
      <c r="F4" s="484"/>
      <c r="G4" s="484"/>
      <c r="H4" s="484"/>
      <c r="I4" s="121"/>
      <c r="J4" s="109"/>
      <c r="M4" s="483"/>
      <c r="N4" s="487"/>
    </row>
    <row r="5" spans="1:16" s="4" customFormat="1" ht="27" customHeight="1" x14ac:dyDescent="0.3">
      <c r="A5" s="188" t="s">
        <v>103</v>
      </c>
      <c r="B5" s="47"/>
      <c r="C5" s="485"/>
      <c r="D5" s="486"/>
      <c r="E5" s="486"/>
      <c r="F5" s="486"/>
      <c r="G5" s="486"/>
      <c r="H5" s="486"/>
      <c r="I5" s="122"/>
      <c r="J5" s="122"/>
      <c r="K5" s="46"/>
      <c r="L5" s="46"/>
      <c r="M5" s="47"/>
      <c r="N5" s="48" t="s">
        <v>48</v>
      </c>
      <c r="O5" s="49"/>
      <c r="P5" s="50"/>
    </row>
    <row r="6" spans="1:16" s="4" customFormat="1" ht="15" customHeight="1" thickBot="1" x14ac:dyDescent="0.25">
      <c r="A6" s="51"/>
      <c r="B6" s="147"/>
      <c r="C6" s="147"/>
      <c r="D6" s="147"/>
      <c r="E6" s="147"/>
      <c r="F6" s="46"/>
      <c r="G6" s="46"/>
      <c r="H6" s="46"/>
      <c r="I6" s="52"/>
      <c r="J6" s="46"/>
      <c r="K6" s="46"/>
      <c r="L6" s="47"/>
      <c r="M6" s="47"/>
      <c r="N6" s="53"/>
      <c r="O6" s="53"/>
      <c r="P6" s="42"/>
    </row>
    <row r="7" spans="1:16" ht="27" customHeight="1" thickTop="1" x14ac:dyDescent="0.3">
      <c r="A7" s="158"/>
      <c r="B7" s="474" t="s">
        <v>104</v>
      </c>
      <c r="C7" s="475"/>
      <c r="D7" s="475"/>
      <c r="E7" s="475"/>
      <c r="F7" s="475"/>
      <c r="G7" s="475"/>
      <c r="H7" s="476"/>
      <c r="I7" s="467" t="s">
        <v>105</v>
      </c>
      <c r="J7" s="468"/>
      <c r="K7" s="469"/>
      <c r="L7" s="467" t="s">
        <v>106</v>
      </c>
      <c r="M7" s="470"/>
      <c r="N7" s="471"/>
      <c r="O7" s="467" t="s">
        <v>107</v>
      </c>
      <c r="P7" s="471"/>
    </row>
    <row r="8" spans="1:16" ht="27" customHeight="1" x14ac:dyDescent="0.25">
      <c r="A8" s="159"/>
      <c r="B8" s="477"/>
      <c r="C8" s="478"/>
      <c r="D8" s="478"/>
      <c r="E8" s="478"/>
      <c r="F8" s="478"/>
      <c r="G8" s="478"/>
      <c r="H8" s="479"/>
      <c r="I8" s="54"/>
      <c r="J8" s="55" t="s">
        <v>108</v>
      </c>
      <c r="K8" s="55" t="s">
        <v>109</v>
      </c>
      <c r="L8" s="54"/>
      <c r="M8" s="55" t="s">
        <v>108</v>
      </c>
      <c r="N8" s="55" t="s">
        <v>109</v>
      </c>
      <c r="O8" s="55" t="s">
        <v>110</v>
      </c>
      <c r="P8" s="56" t="s">
        <v>111</v>
      </c>
    </row>
    <row r="9" spans="1:16" ht="42" customHeight="1" x14ac:dyDescent="0.3">
      <c r="A9" s="157" t="s">
        <v>112</v>
      </c>
      <c r="B9" s="195" t="s">
        <v>113</v>
      </c>
      <c r="C9" s="446"/>
      <c r="D9" s="447"/>
      <c r="E9" s="102" t="s">
        <v>114</v>
      </c>
      <c r="F9" s="202"/>
      <c r="G9" s="203"/>
      <c r="H9" s="203"/>
      <c r="I9" s="57" t="s">
        <v>115</v>
      </c>
      <c r="J9" s="35"/>
      <c r="K9" s="35"/>
      <c r="L9" s="58" t="s">
        <v>116</v>
      </c>
      <c r="M9" s="182"/>
      <c r="N9" s="37"/>
      <c r="O9" s="116"/>
      <c r="P9" s="35"/>
    </row>
    <row r="10" spans="1:16" ht="33" customHeight="1" x14ac:dyDescent="0.3">
      <c r="A10" s="155" t="s">
        <v>117</v>
      </c>
      <c r="B10" s="62" t="s">
        <v>118</v>
      </c>
      <c r="C10" s="473"/>
      <c r="D10" s="443"/>
      <c r="E10" s="444" t="s">
        <v>119</v>
      </c>
      <c r="F10" s="445"/>
      <c r="G10" s="473"/>
      <c r="H10" s="434"/>
      <c r="I10" s="57" t="s">
        <v>120</v>
      </c>
      <c r="J10" s="36"/>
      <c r="K10" s="36"/>
      <c r="L10" s="59" t="s">
        <v>121</v>
      </c>
      <c r="M10" s="37"/>
      <c r="N10" s="37"/>
      <c r="O10" s="204"/>
      <c r="P10" s="36"/>
    </row>
    <row r="11" spans="1:16" ht="33" customHeight="1" x14ac:dyDescent="0.3">
      <c r="A11" s="60" t="s">
        <v>122</v>
      </c>
      <c r="B11" s="458"/>
      <c r="C11" s="345"/>
      <c r="D11" s="61" t="s">
        <v>123</v>
      </c>
      <c r="E11" s="456"/>
      <c r="F11" s="457"/>
      <c r="G11" s="457"/>
      <c r="H11" s="61" t="s">
        <v>124</v>
      </c>
      <c r="I11" s="489"/>
      <c r="J11" s="490"/>
      <c r="K11" s="491"/>
      <c r="L11" s="59" t="s">
        <v>125</v>
      </c>
      <c r="M11" s="37"/>
      <c r="N11" s="36"/>
      <c r="O11" s="204"/>
      <c r="P11" s="35"/>
    </row>
    <row r="12" spans="1:16" ht="33" customHeight="1" x14ac:dyDescent="0.3">
      <c r="A12" s="62" t="s">
        <v>126</v>
      </c>
      <c r="B12" s="458"/>
      <c r="C12" s="488"/>
      <c r="D12" s="170" t="s">
        <v>123</v>
      </c>
      <c r="E12" s="456"/>
      <c r="F12" s="457"/>
      <c r="G12" s="457"/>
      <c r="H12" s="63" t="s">
        <v>124</v>
      </c>
      <c r="I12" s="492"/>
      <c r="J12" s="493"/>
      <c r="K12" s="494"/>
      <c r="L12" s="64" t="s">
        <v>127</v>
      </c>
      <c r="M12" s="175">
        <f>SUM(M9:M11)</f>
        <v>0</v>
      </c>
      <c r="N12" s="176">
        <f>SUM(N9:N11)</f>
        <v>0</v>
      </c>
      <c r="O12" s="204"/>
      <c r="P12" s="38"/>
    </row>
    <row r="13" spans="1:16" ht="17.45" customHeight="1" x14ac:dyDescent="0.2">
      <c r="A13" s="440" t="s">
        <v>128</v>
      </c>
      <c r="B13" s="441"/>
      <c r="C13" s="325"/>
      <c r="D13" s="464"/>
      <c r="E13" s="450" t="s">
        <v>129</v>
      </c>
      <c r="F13" s="448">
        <v>0.72499999999999998</v>
      </c>
      <c r="G13" s="450" t="s">
        <v>130</v>
      </c>
      <c r="H13" s="452"/>
      <c r="I13" s="454" t="s">
        <v>131</v>
      </c>
      <c r="J13" s="431">
        <f>ROUND(IF(D13*F13=" ",0,D13*F13),2)</f>
        <v>0</v>
      </c>
      <c r="K13" s="459"/>
      <c r="L13" s="454" t="s">
        <v>132</v>
      </c>
      <c r="M13" s="429"/>
      <c r="N13" s="429"/>
      <c r="O13" s="497"/>
      <c r="P13" s="429"/>
    </row>
    <row r="14" spans="1:16" ht="17.45" customHeight="1" x14ac:dyDescent="0.2">
      <c r="A14" s="442"/>
      <c r="B14" s="378"/>
      <c r="C14" s="378"/>
      <c r="D14" s="451"/>
      <c r="E14" s="451"/>
      <c r="F14" s="449"/>
      <c r="G14" s="451"/>
      <c r="H14" s="453"/>
      <c r="I14" s="455"/>
      <c r="J14" s="432"/>
      <c r="K14" s="432"/>
      <c r="L14" s="455"/>
      <c r="M14" s="430"/>
      <c r="N14" s="430"/>
      <c r="O14" s="498"/>
      <c r="P14" s="430"/>
    </row>
    <row r="15" spans="1:16" ht="33" customHeight="1" thickBot="1" x14ac:dyDescent="0.35">
      <c r="A15" s="65" t="s">
        <v>133</v>
      </c>
      <c r="B15" s="437"/>
      <c r="C15" s="438"/>
      <c r="D15" s="438"/>
      <c r="E15" s="438"/>
      <c r="F15" s="438"/>
      <c r="G15" s="438"/>
      <c r="H15" s="439"/>
      <c r="I15" s="66" t="s">
        <v>134</v>
      </c>
      <c r="J15" s="67">
        <f>SUM(J9:J14)</f>
        <v>0</v>
      </c>
      <c r="K15" s="67">
        <f>SUM(K9:K13)</f>
        <v>0</v>
      </c>
      <c r="L15" s="66" t="s">
        <v>134</v>
      </c>
      <c r="M15" s="68">
        <f>SUM(M12:M13)</f>
        <v>0</v>
      </c>
      <c r="N15" s="68">
        <f>SUM(N12:N13)</f>
        <v>0</v>
      </c>
      <c r="O15" s="119" t="s">
        <v>134</v>
      </c>
      <c r="P15" s="68">
        <f>SUM(P9:P13)</f>
        <v>0</v>
      </c>
    </row>
    <row r="16" spans="1:16" ht="33" customHeight="1" x14ac:dyDescent="0.3">
      <c r="A16" s="157" t="s">
        <v>112</v>
      </c>
      <c r="B16" s="102" t="s">
        <v>113</v>
      </c>
      <c r="C16" s="446"/>
      <c r="D16" s="447"/>
      <c r="E16" s="102" t="s">
        <v>114</v>
      </c>
      <c r="F16" s="435"/>
      <c r="G16" s="435"/>
      <c r="H16" s="436"/>
      <c r="I16" s="57" t="s">
        <v>115</v>
      </c>
      <c r="J16" s="35"/>
      <c r="K16" s="35"/>
      <c r="L16" s="59" t="s">
        <v>116</v>
      </c>
      <c r="M16" s="182"/>
      <c r="N16" s="37"/>
      <c r="O16" s="123"/>
      <c r="P16" s="35"/>
    </row>
    <row r="17" spans="1:16" ht="33" customHeight="1" x14ac:dyDescent="0.3">
      <c r="A17" s="155" t="s">
        <v>117</v>
      </c>
      <c r="B17" s="62" t="s">
        <v>118</v>
      </c>
      <c r="C17" s="433"/>
      <c r="D17" s="443"/>
      <c r="E17" s="444" t="s">
        <v>119</v>
      </c>
      <c r="F17" s="445"/>
      <c r="G17" s="433"/>
      <c r="H17" s="434"/>
      <c r="I17" s="57" t="s">
        <v>120</v>
      </c>
      <c r="J17" s="35"/>
      <c r="K17" s="35"/>
      <c r="L17" s="59" t="s">
        <v>121</v>
      </c>
      <c r="M17" s="37"/>
      <c r="N17" s="37"/>
      <c r="O17" s="123"/>
      <c r="P17" s="35"/>
    </row>
    <row r="18" spans="1:16" ht="33" customHeight="1" x14ac:dyDescent="0.3">
      <c r="A18" s="60" t="s">
        <v>122</v>
      </c>
      <c r="B18" s="458"/>
      <c r="C18" s="345"/>
      <c r="D18" s="61" t="s">
        <v>123</v>
      </c>
      <c r="E18" s="456"/>
      <c r="F18" s="457"/>
      <c r="G18" s="457"/>
      <c r="H18" s="61" t="s">
        <v>124</v>
      </c>
      <c r="I18" s="499"/>
      <c r="J18" s="500"/>
      <c r="K18" s="501"/>
      <c r="L18" s="59" t="s">
        <v>125</v>
      </c>
      <c r="M18" s="37"/>
      <c r="N18" s="36"/>
      <c r="O18" s="123"/>
      <c r="P18" s="35"/>
    </row>
    <row r="19" spans="1:16" ht="33" customHeight="1" x14ac:dyDescent="0.3">
      <c r="A19" s="62" t="s">
        <v>126</v>
      </c>
      <c r="B19" s="458"/>
      <c r="C19" s="488"/>
      <c r="D19" s="63" t="s">
        <v>123</v>
      </c>
      <c r="E19" s="456"/>
      <c r="F19" s="457"/>
      <c r="G19" s="457"/>
      <c r="H19" s="63" t="s">
        <v>124</v>
      </c>
      <c r="I19" s="499"/>
      <c r="J19" s="500"/>
      <c r="K19" s="502"/>
      <c r="L19" s="64" t="s">
        <v>127</v>
      </c>
      <c r="M19" s="175">
        <f>SUM(M16:M18)</f>
        <v>0</v>
      </c>
      <c r="N19" s="176">
        <f>SUM(N16:N18)</f>
        <v>0</v>
      </c>
      <c r="O19" s="123"/>
      <c r="P19" s="38"/>
    </row>
    <row r="20" spans="1:16" ht="17.649999999999999" customHeight="1" x14ac:dyDescent="0.3">
      <c r="A20" s="440" t="s">
        <v>128</v>
      </c>
      <c r="B20" s="461"/>
      <c r="C20" s="461"/>
      <c r="D20" s="464"/>
      <c r="E20" s="450" t="s">
        <v>129</v>
      </c>
      <c r="F20" s="448">
        <v>0.72499999999999998</v>
      </c>
      <c r="G20" s="450" t="s">
        <v>130</v>
      </c>
      <c r="H20" s="452"/>
      <c r="I20" s="454" t="s">
        <v>131</v>
      </c>
      <c r="J20" s="431">
        <f>ROUND(IF(D20*F20=" ",0,D20*F20),2)</f>
        <v>0</v>
      </c>
      <c r="K20" s="459"/>
      <c r="L20" s="454" t="s">
        <v>132</v>
      </c>
      <c r="M20" s="429"/>
      <c r="N20" s="429"/>
      <c r="O20" s="123"/>
      <c r="P20" s="38"/>
    </row>
    <row r="21" spans="1:16" ht="17.649999999999999" customHeight="1" x14ac:dyDescent="0.3">
      <c r="A21" s="442"/>
      <c r="B21" s="378"/>
      <c r="C21" s="378"/>
      <c r="D21" s="451"/>
      <c r="E21" s="451"/>
      <c r="F21" s="449"/>
      <c r="G21" s="451"/>
      <c r="H21" s="453"/>
      <c r="I21" s="460"/>
      <c r="J21" s="432"/>
      <c r="K21" s="432"/>
      <c r="L21" s="455"/>
      <c r="M21" s="430"/>
      <c r="N21" s="430"/>
      <c r="O21" s="123"/>
      <c r="P21" s="205"/>
    </row>
    <row r="22" spans="1:16" ht="33" customHeight="1" thickBot="1" x14ac:dyDescent="0.35">
      <c r="A22" s="65" t="s">
        <v>133</v>
      </c>
      <c r="B22" s="437"/>
      <c r="C22" s="438"/>
      <c r="D22" s="438"/>
      <c r="E22" s="438"/>
      <c r="F22" s="438"/>
      <c r="G22" s="438"/>
      <c r="H22" s="439"/>
      <c r="I22" s="66" t="s">
        <v>134</v>
      </c>
      <c r="J22" s="67">
        <f>SUM(J16:J21)</f>
        <v>0</v>
      </c>
      <c r="K22" s="69">
        <f>SUM(K16:K20)</f>
        <v>0</v>
      </c>
      <c r="L22" s="66" t="s">
        <v>134</v>
      </c>
      <c r="M22" s="68">
        <f>SUM(M19:M20)</f>
        <v>0</v>
      </c>
      <c r="N22" s="68">
        <f>SUM(N19:N20)</f>
        <v>0</v>
      </c>
      <c r="O22" s="118" t="s">
        <v>134</v>
      </c>
      <c r="P22" s="70">
        <f>SUM(P16:P20)</f>
        <v>0</v>
      </c>
    </row>
    <row r="23" spans="1:16" ht="33" customHeight="1" x14ac:dyDescent="0.3">
      <c r="A23" s="157" t="s">
        <v>112</v>
      </c>
      <c r="B23" s="102" t="s">
        <v>113</v>
      </c>
      <c r="C23" s="495"/>
      <c r="D23" s="496"/>
      <c r="E23" s="102" t="s">
        <v>114</v>
      </c>
      <c r="F23" s="462"/>
      <c r="G23" s="462"/>
      <c r="H23" s="463"/>
      <c r="I23" s="206" t="s">
        <v>115</v>
      </c>
      <c r="J23" s="35"/>
      <c r="K23" s="35"/>
      <c r="L23" s="59" t="s">
        <v>116</v>
      </c>
      <c r="M23" s="182"/>
      <c r="N23" s="37"/>
      <c r="O23" s="124"/>
      <c r="P23" s="35"/>
    </row>
    <row r="24" spans="1:16" ht="33" customHeight="1" x14ac:dyDescent="0.3">
      <c r="A24" s="155" t="s">
        <v>117</v>
      </c>
      <c r="B24" s="62" t="s">
        <v>118</v>
      </c>
      <c r="C24" s="433"/>
      <c r="D24" s="443"/>
      <c r="E24" s="444" t="s">
        <v>119</v>
      </c>
      <c r="F24" s="445"/>
      <c r="G24" s="433"/>
      <c r="H24" s="434"/>
      <c r="I24" s="57" t="s">
        <v>120</v>
      </c>
      <c r="J24" s="35"/>
      <c r="K24" s="35"/>
      <c r="L24" s="59" t="s">
        <v>121</v>
      </c>
      <c r="M24" s="37"/>
      <c r="N24" s="37"/>
      <c r="O24" s="110"/>
      <c r="P24" s="35"/>
    </row>
    <row r="25" spans="1:16" ht="33" customHeight="1" x14ac:dyDescent="0.3">
      <c r="A25" s="60" t="s">
        <v>122</v>
      </c>
      <c r="B25" s="458"/>
      <c r="C25" s="345"/>
      <c r="D25" s="61" t="s">
        <v>123</v>
      </c>
      <c r="E25" s="456"/>
      <c r="F25" s="457"/>
      <c r="G25" s="457"/>
      <c r="H25" s="61" t="s">
        <v>124</v>
      </c>
      <c r="I25" s="189"/>
      <c r="J25" s="71"/>
      <c r="K25" s="187"/>
      <c r="L25" s="59" t="s">
        <v>125</v>
      </c>
      <c r="M25" s="37"/>
      <c r="N25" s="36"/>
      <c r="O25" s="110"/>
      <c r="P25" s="35"/>
    </row>
    <row r="26" spans="1:16" ht="33" customHeight="1" x14ac:dyDescent="0.3">
      <c r="A26" s="62" t="s">
        <v>126</v>
      </c>
      <c r="B26" s="458"/>
      <c r="C26" s="488"/>
      <c r="D26" s="63" t="s">
        <v>123</v>
      </c>
      <c r="E26" s="456"/>
      <c r="F26" s="457"/>
      <c r="G26" s="457"/>
      <c r="H26" s="63" t="s">
        <v>124</v>
      </c>
      <c r="I26" s="72"/>
      <c r="J26" s="73"/>
      <c r="K26" s="149"/>
      <c r="L26" s="64" t="s">
        <v>127</v>
      </c>
      <c r="M26" s="175">
        <f>SUM(M23:M25)</f>
        <v>0</v>
      </c>
      <c r="N26" s="176">
        <f>SUM(N23:N25)</f>
        <v>0</v>
      </c>
      <c r="O26" s="110"/>
      <c r="P26" s="38"/>
    </row>
    <row r="27" spans="1:16" ht="17.45" customHeight="1" x14ac:dyDescent="0.3">
      <c r="A27" s="440" t="s">
        <v>128</v>
      </c>
      <c r="B27" s="325"/>
      <c r="C27" s="325"/>
      <c r="D27" s="464">
        <v>0</v>
      </c>
      <c r="E27" s="450" t="s">
        <v>129</v>
      </c>
      <c r="F27" s="448">
        <v>0.72499999999999998</v>
      </c>
      <c r="G27" s="450" t="s">
        <v>130</v>
      </c>
      <c r="H27" s="452"/>
      <c r="I27" s="454" t="s">
        <v>131</v>
      </c>
      <c r="J27" s="431">
        <f>ROUND(IF(D27*F27=" ",0,D27*F27),2)</f>
        <v>0</v>
      </c>
      <c r="K27" s="459"/>
      <c r="L27" s="454" t="s">
        <v>132</v>
      </c>
      <c r="M27" s="429"/>
      <c r="N27" s="429"/>
      <c r="O27" s="125"/>
      <c r="P27" s="39"/>
    </row>
    <row r="28" spans="1:16" ht="17.45" customHeight="1" x14ac:dyDescent="0.3">
      <c r="A28" s="442"/>
      <c r="B28" s="378"/>
      <c r="C28" s="378"/>
      <c r="D28" s="451"/>
      <c r="E28" s="451"/>
      <c r="F28" s="449"/>
      <c r="G28" s="451"/>
      <c r="H28" s="453"/>
      <c r="I28" s="455"/>
      <c r="J28" s="432"/>
      <c r="K28" s="432"/>
      <c r="L28" s="455"/>
      <c r="M28" s="430"/>
      <c r="N28" s="430"/>
      <c r="O28" s="110"/>
      <c r="P28" s="171"/>
    </row>
    <row r="29" spans="1:16" ht="33" customHeight="1" thickBot="1" x14ac:dyDescent="0.35">
      <c r="A29" s="65" t="s">
        <v>133</v>
      </c>
      <c r="B29" s="437"/>
      <c r="C29" s="438"/>
      <c r="D29" s="438"/>
      <c r="E29" s="438"/>
      <c r="F29" s="438"/>
      <c r="G29" s="438"/>
      <c r="H29" s="439"/>
      <c r="I29" s="66" t="s">
        <v>134</v>
      </c>
      <c r="J29" s="67">
        <f>SUM(J23:J28)</f>
        <v>0</v>
      </c>
      <c r="K29" s="69">
        <f>SUM(K23:K27)</f>
        <v>0</v>
      </c>
      <c r="L29" s="66" t="s">
        <v>134</v>
      </c>
      <c r="M29" s="68">
        <f>SUM(M26:M27)</f>
        <v>0</v>
      </c>
      <c r="N29" s="68">
        <f>SUM(N26:N27)</f>
        <v>0</v>
      </c>
      <c r="O29" s="118" t="s">
        <v>134</v>
      </c>
      <c r="P29" s="70">
        <f>SUM(P23:P27)</f>
        <v>0</v>
      </c>
    </row>
    <row r="30" spans="1:16" ht="33" customHeight="1" x14ac:dyDescent="0.3">
      <c r="A30" s="157" t="s">
        <v>112</v>
      </c>
      <c r="B30" s="102" t="s">
        <v>113</v>
      </c>
      <c r="C30" s="446"/>
      <c r="D30" s="447"/>
      <c r="E30" s="102" t="s">
        <v>114</v>
      </c>
      <c r="F30" s="435"/>
      <c r="G30" s="435"/>
      <c r="H30" s="436"/>
      <c r="I30" s="57" t="s">
        <v>115</v>
      </c>
      <c r="J30" s="40"/>
      <c r="K30" s="40"/>
      <c r="L30" s="59" t="s">
        <v>116</v>
      </c>
      <c r="M30" s="182"/>
      <c r="N30" s="37"/>
      <c r="O30" s="124"/>
      <c r="P30" s="40"/>
    </row>
    <row r="31" spans="1:16" ht="33" customHeight="1" x14ac:dyDescent="0.3">
      <c r="A31" s="155" t="s">
        <v>117</v>
      </c>
      <c r="B31" s="62" t="s">
        <v>118</v>
      </c>
      <c r="C31" s="433"/>
      <c r="D31" s="443"/>
      <c r="E31" s="444" t="s">
        <v>119</v>
      </c>
      <c r="F31" s="445"/>
      <c r="G31" s="433"/>
      <c r="H31" s="434"/>
      <c r="I31" s="57" t="s">
        <v>120</v>
      </c>
      <c r="J31" s="40"/>
      <c r="K31" s="40"/>
      <c r="L31" s="59" t="s">
        <v>121</v>
      </c>
      <c r="M31" s="37"/>
      <c r="N31" s="37"/>
      <c r="O31" s="110"/>
      <c r="P31" s="40"/>
    </row>
    <row r="32" spans="1:16" ht="33" customHeight="1" x14ac:dyDescent="0.3">
      <c r="A32" s="60" t="s">
        <v>122</v>
      </c>
      <c r="B32" s="458"/>
      <c r="C32" s="345"/>
      <c r="D32" s="61" t="s">
        <v>123</v>
      </c>
      <c r="E32" s="456"/>
      <c r="F32" s="457"/>
      <c r="G32" s="457"/>
      <c r="H32" s="61" t="s">
        <v>124</v>
      </c>
      <c r="I32" s="189"/>
      <c r="J32" s="71"/>
      <c r="K32" s="187"/>
      <c r="L32" s="59" t="s">
        <v>125</v>
      </c>
      <c r="M32" s="37"/>
      <c r="N32" s="36"/>
      <c r="O32" s="110"/>
      <c r="P32" s="40"/>
    </row>
    <row r="33" spans="1:16" ht="33" customHeight="1" x14ac:dyDescent="0.3">
      <c r="A33" s="62" t="s">
        <v>126</v>
      </c>
      <c r="B33" s="458"/>
      <c r="C33" s="488"/>
      <c r="D33" s="63" t="s">
        <v>123</v>
      </c>
      <c r="E33" s="456"/>
      <c r="F33" s="457"/>
      <c r="G33" s="457"/>
      <c r="H33" s="63" t="s">
        <v>124</v>
      </c>
      <c r="I33" s="72"/>
      <c r="J33" s="73"/>
      <c r="K33" s="149"/>
      <c r="L33" s="64" t="s">
        <v>127</v>
      </c>
      <c r="M33" s="175">
        <f>SUM(M30:M32)</f>
        <v>0</v>
      </c>
      <c r="N33" s="176">
        <f>SUM(N30:N32)</f>
        <v>0</v>
      </c>
      <c r="O33" s="110"/>
      <c r="P33" s="39"/>
    </row>
    <row r="34" spans="1:16" ht="17.45" customHeight="1" x14ac:dyDescent="0.3">
      <c r="A34" s="440" t="s">
        <v>128</v>
      </c>
      <c r="B34" s="441"/>
      <c r="C34" s="325"/>
      <c r="D34" s="464"/>
      <c r="E34" s="450" t="s">
        <v>129</v>
      </c>
      <c r="F34" s="448">
        <v>0.72499999999999998</v>
      </c>
      <c r="G34" s="450" t="s">
        <v>130</v>
      </c>
      <c r="H34" s="452"/>
      <c r="I34" s="454" t="s">
        <v>131</v>
      </c>
      <c r="J34" s="431">
        <f>ROUND(IF(D34*F34=" ",0,D34*F34),2)</f>
        <v>0</v>
      </c>
      <c r="K34" s="459"/>
      <c r="L34" s="454" t="s">
        <v>132</v>
      </c>
      <c r="M34" s="429"/>
      <c r="N34" s="429"/>
      <c r="O34" s="125"/>
      <c r="P34" s="39"/>
    </row>
    <row r="35" spans="1:16" ht="17.45" customHeight="1" x14ac:dyDescent="0.3">
      <c r="A35" s="442"/>
      <c r="B35" s="378"/>
      <c r="C35" s="378"/>
      <c r="D35" s="451"/>
      <c r="E35" s="451"/>
      <c r="F35" s="449"/>
      <c r="G35" s="451"/>
      <c r="H35" s="453"/>
      <c r="I35" s="455"/>
      <c r="J35" s="432"/>
      <c r="K35" s="432"/>
      <c r="L35" s="455"/>
      <c r="M35" s="430"/>
      <c r="N35" s="430"/>
      <c r="O35" s="110"/>
      <c r="P35" s="171"/>
    </row>
    <row r="36" spans="1:16" ht="33" customHeight="1" x14ac:dyDescent="0.3">
      <c r="A36" s="65" t="s">
        <v>133</v>
      </c>
      <c r="B36" s="437">
        <f>'Page 1 - Daily Travel Detail'!P15+'Page 1 - Daily Travel Detail'!P29+'Page 1 - Daily Travel Detail'!P36+'Page 1 - Daily Travel Detail'!P43</f>
        <v>0</v>
      </c>
      <c r="C36" s="438"/>
      <c r="D36" s="438"/>
      <c r="E36" s="438"/>
      <c r="F36" s="438"/>
      <c r="G36" s="438"/>
      <c r="H36" s="439"/>
      <c r="I36" s="66" t="s">
        <v>134</v>
      </c>
      <c r="J36" s="67">
        <f>SUM(J30:J35)</f>
        <v>0</v>
      </c>
      <c r="K36" s="69">
        <f>SUM(K30:K34)</f>
        <v>0</v>
      </c>
      <c r="L36" s="66" t="s">
        <v>134</v>
      </c>
      <c r="M36" s="68">
        <f>SUM(M33:M34)</f>
        <v>0</v>
      </c>
      <c r="N36" s="68">
        <f>SUM(N33:N34)</f>
        <v>0</v>
      </c>
      <c r="O36" s="117" t="s">
        <v>134</v>
      </c>
      <c r="P36" s="70">
        <f>SUM(P30:P34)</f>
        <v>0</v>
      </c>
    </row>
    <row r="37" spans="1:16" ht="33" customHeight="1" x14ac:dyDescent="0.3">
      <c r="A37" s="157" t="s">
        <v>112</v>
      </c>
      <c r="B37" s="102" t="s">
        <v>113</v>
      </c>
      <c r="C37" s="446"/>
      <c r="D37" s="447"/>
      <c r="E37" s="102" t="s">
        <v>114</v>
      </c>
      <c r="F37" s="435"/>
      <c r="G37" s="435"/>
      <c r="H37" s="436"/>
      <c r="I37" s="57" t="s">
        <v>115</v>
      </c>
      <c r="J37" s="40"/>
      <c r="K37" s="40"/>
      <c r="L37" s="59" t="s">
        <v>116</v>
      </c>
      <c r="M37" s="182"/>
      <c r="N37" s="37"/>
      <c r="O37" s="124"/>
      <c r="P37" s="40"/>
    </row>
    <row r="38" spans="1:16" ht="33" customHeight="1" x14ac:dyDescent="0.3">
      <c r="A38" s="155" t="s">
        <v>117</v>
      </c>
      <c r="B38" s="62" t="s">
        <v>118</v>
      </c>
      <c r="C38" s="433"/>
      <c r="D38" s="443"/>
      <c r="E38" s="444" t="s">
        <v>119</v>
      </c>
      <c r="F38" s="445"/>
      <c r="G38" s="433"/>
      <c r="H38" s="434"/>
      <c r="I38" s="57" t="s">
        <v>120</v>
      </c>
      <c r="J38" s="40"/>
      <c r="K38" s="40"/>
      <c r="L38" s="59" t="s">
        <v>121</v>
      </c>
      <c r="M38" s="37"/>
      <c r="N38" s="37"/>
      <c r="O38" s="110"/>
      <c r="P38" s="40"/>
    </row>
    <row r="39" spans="1:16" ht="33" customHeight="1" x14ac:dyDescent="0.3">
      <c r="A39" s="60" t="s">
        <v>122</v>
      </c>
      <c r="B39" s="458"/>
      <c r="C39" s="345"/>
      <c r="D39" s="61" t="s">
        <v>123</v>
      </c>
      <c r="E39" s="456"/>
      <c r="F39" s="457"/>
      <c r="G39" s="457"/>
      <c r="H39" s="61" t="s">
        <v>124</v>
      </c>
      <c r="I39" s="189"/>
      <c r="J39" s="71"/>
      <c r="K39" s="187"/>
      <c r="L39" s="59" t="s">
        <v>125</v>
      </c>
      <c r="M39" s="37"/>
      <c r="N39" s="36"/>
      <c r="O39" s="110"/>
      <c r="P39" s="40"/>
    </row>
    <row r="40" spans="1:16" ht="33" customHeight="1" x14ac:dyDescent="0.3">
      <c r="A40" s="62" t="s">
        <v>126</v>
      </c>
      <c r="B40" s="200"/>
      <c r="C40" s="201"/>
      <c r="D40" s="63" t="s">
        <v>123</v>
      </c>
      <c r="E40" s="456"/>
      <c r="F40" s="457"/>
      <c r="G40" s="457"/>
      <c r="H40" s="63" t="s">
        <v>124</v>
      </c>
      <c r="I40" s="72"/>
      <c r="J40" s="73"/>
      <c r="K40" s="149"/>
      <c r="L40" s="64" t="s">
        <v>127</v>
      </c>
      <c r="M40" s="175">
        <f>SUM(M37:M39)</f>
        <v>0</v>
      </c>
      <c r="N40" s="176">
        <f>SUM(N37:N39)</f>
        <v>0</v>
      </c>
      <c r="O40" s="110"/>
      <c r="P40" s="39"/>
    </row>
    <row r="41" spans="1:16" ht="17.45" customHeight="1" x14ac:dyDescent="0.3">
      <c r="A41" s="440" t="s">
        <v>128</v>
      </c>
      <c r="B41" s="441"/>
      <c r="C41" s="325"/>
      <c r="D41" s="464"/>
      <c r="E41" s="450" t="s">
        <v>129</v>
      </c>
      <c r="F41" s="448">
        <v>0.72499999999999998</v>
      </c>
      <c r="G41" s="450" t="s">
        <v>130</v>
      </c>
      <c r="H41" s="452"/>
      <c r="I41" s="454" t="s">
        <v>131</v>
      </c>
      <c r="J41" s="431">
        <f>ROUND(IF(D41*F41=" ",0,D41*F41),2)</f>
        <v>0</v>
      </c>
      <c r="K41" s="459"/>
      <c r="L41" s="454" t="s">
        <v>132</v>
      </c>
      <c r="M41" s="429"/>
      <c r="N41" s="429"/>
      <c r="O41" s="125"/>
      <c r="P41" s="39"/>
    </row>
    <row r="42" spans="1:16" ht="17.45" customHeight="1" x14ac:dyDescent="0.3">
      <c r="A42" s="442"/>
      <c r="B42" s="378"/>
      <c r="C42" s="378"/>
      <c r="D42" s="451"/>
      <c r="E42" s="451"/>
      <c r="F42" s="449"/>
      <c r="G42" s="451"/>
      <c r="H42" s="453"/>
      <c r="I42" s="455"/>
      <c r="J42" s="432"/>
      <c r="K42" s="432"/>
      <c r="L42" s="455"/>
      <c r="M42" s="430"/>
      <c r="N42" s="430"/>
      <c r="O42" s="110"/>
      <c r="P42" s="171"/>
    </row>
    <row r="43" spans="1:16" ht="33" customHeight="1" thickBot="1" x14ac:dyDescent="0.35">
      <c r="A43" s="65" t="s">
        <v>133</v>
      </c>
      <c r="B43" s="437"/>
      <c r="C43" s="438"/>
      <c r="D43" s="438"/>
      <c r="E43" s="438"/>
      <c r="F43" s="438"/>
      <c r="G43" s="438"/>
      <c r="H43" s="439"/>
      <c r="I43" s="66" t="s">
        <v>134</v>
      </c>
      <c r="J43" s="67">
        <f>SUM(J37:J42)</f>
        <v>0</v>
      </c>
      <c r="K43" s="69">
        <f>SUM(K37:K41)</f>
        <v>0</v>
      </c>
      <c r="L43" s="66" t="s">
        <v>134</v>
      </c>
      <c r="M43" s="68">
        <f>SUM(M40:M41)</f>
        <v>0</v>
      </c>
      <c r="N43" s="68">
        <f>SUM(N40:N41)</f>
        <v>0</v>
      </c>
      <c r="O43" s="120" t="s">
        <v>134</v>
      </c>
      <c r="P43" s="70">
        <f>SUM(P37:P41)</f>
        <v>0</v>
      </c>
    </row>
    <row r="44" spans="1:16" ht="48.75" customHeight="1" thickTop="1" x14ac:dyDescent="0.3">
      <c r="A44" s="74"/>
      <c r="B44" s="75"/>
      <c r="C44" s="75"/>
      <c r="D44" s="75"/>
      <c r="E44" s="75"/>
      <c r="F44" s="75"/>
      <c r="G44" s="75"/>
      <c r="H44" s="75"/>
      <c r="I44" s="76" t="s">
        <v>115</v>
      </c>
      <c r="J44" s="77">
        <f>SUM(J9+J16+J23+J30+J37)</f>
        <v>0</v>
      </c>
      <c r="K44" s="77">
        <f>SUM(K9+K16+K23+K30+K37)</f>
        <v>0</v>
      </c>
      <c r="L44" s="78" t="s">
        <v>135</v>
      </c>
      <c r="M44" s="79">
        <f>SUM(M12,M19,M26,M33,M40)</f>
        <v>0</v>
      </c>
      <c r="N44" s="79">
        <f>SUM(N12,N19,N26,N33,N40)</f>
        <v>0</v>
      </c>
      <c r="O44" s="103" t="s">
        <v>136</v>
      </c>
      <c r="P44" s="80">
        <f>SUM(P15,P22,P29,P36,P43)</f>
        <v>0</v>
      </c>
    </row>
    <row r="45" spans="1:16" ht="33" customHeight="1" x14ac:dyDescent="0.3">
      <c r="B45" s="81"/>
      <c r="C45" s="81"/>
      <c r="D45" s="81"/>
      <c r="E45" s="81"/>
      <c r="F45" s="82"/>
      <c r="G45" s="514" t="s">
        <v>137</v>
      </c>
      <c r="H45" s="515"/>
      <c r="I45" s="83" t="s">
        <v>120</v>
      </c>
      <c r="J45" s="84">
        <f>SUM(J10+J17+J24+J31+J38)</f>
        <v>0</v>
      </c>
      <c r="K45" s="84">
        <f>SUM(K10+K17+K24+K31+K38)</f>
        <v>0</v>
      </c>
      <c r="L45" s="85" t="s">
        <v>138</v>
      </c>
      <c r="M45" s="86">
        <f>SUM(M13,M20,M27,M34,M41)</f>
        <v>0</v>
      </c>
      <c r="N45" s="86">
        <f>SUM(N13,N20,N27,N34,N41)</f>
        <v>0</v>
      </c>
      <c r="O45" s="87"/>
      <c r="P45" s="88"/>
    </row>
    <row r="46" spans="1:16" ht="33" customHeight="1" x14ac:dyDescent="0.3">
      <c r="G46" s="515"/>
      <c r="H46" s="515"/>
      <c r="I46" s="89" t="s">
        <v>131</v>
      </c>
      <c r="J46" s="90">
        <f>SUM(J13,J14,J20,J21,J27,J28,J34,J35,J41,J42)</f>
        <v>0</v>
      </c>
      <c r="K46" s="156"/>
      <c r="L46" s="91"/>
      <c r="M46" s="91"/>
      <c r="N46" s="92"/>
      <c r="O46" s="104"/>
      <c r="P46" s="93"/>
    </row>
    <row r="47" spans="1:16" ht="18" customHeight="1" x14ac:dyDescent="0.3">
      <c r="A47" s="112" t="s">
        <v>139</v>
      </c>
      <c r="B47"/>
      <c r="C47" s="16"/>
      <c r="D47" s="16"/>
      <c r="E47" s="16"/>
      <c r="I47" s="3"/>
      <c r="K47" s="94"/>
      <c r="L47" s="95"/>
      <c r="M47" s="95"/>
      <c r="N47" s="95"/>
      <c r="O47" s="96"/>
    </row>
    <row r="48" spans="1:16" ht="18" customHeight="1" x14ac:dyDescent="0.3">
      <c r="A48" s="113">
        <v>-1</v>
      </c>
      <c r="B48" s="507" t="s">
        <v>140</v>
      </c>
      <c r="C48" s="506"/>
      <c r="D48" s="177"/>
      <c r="E48" s="113">
        <v>-2</v>
      </c>
      <c r="F48" s="512" t="s">
        <v>141</v>
      </c>
      <c r="G48" s="513"/>
      <c r="H48" s="513"/>
      <c r="I48" s="114">
        <v>-3</v>
      </c>
      <c r="J48" s="509" t="s">
        <v>142</v>
      </c>
      <c r="K48" s="510"/>
      <c r="L48" s="510"/>
    </row>
    <row r="49" spans="1:16" ht="18" customHeight="1" x14ac:dyDescent="0.3">
      <c r="B49" s="511" t="s">
        <v>143</v>
      </c>
      <c r="C49" s="506"/>
      <c r="D49"/>
      <c r="E49" s="177"/>
      <c r="F49" s="507" t="s">
        <v>144</v>
      </c>
      <c r="G49" s="506"/>
      <c r="H49" s="97"/>
      <c r="I49" s="199"/>
      <c r="J49" s="510"/>
      <c r="K49" s="510"/>
      <c r="L49" s="510"/>
      <c r="O49" s="3"/>
    </row>
    <row r="50" spans="1:16" ht="18" customHeight="1" x14ac:dyDescent="0.3">
      <c r="B50" s="198" t="s">
        <v>145</v>
      </c>
      <c r="C50" s="177"/>
      <c r="D50" s="177"/>
      <c r="E50" s="177"/>
      <c r="F50" s="505" t="s">
        <v>146</v>
      </c>
      <c r="G50" s="506"/>
      <c r="H50" s="97"/>
      <c r="I50" s="97"/>
      <c r="J50" s="510"/>
      <c r="K50" s="510"/>
      <c r="L50" s="510"/>
      <c r="O50" s="3"/>
    </row>
    <row r="51" spans="1:16" ht="18" customHeight="1" x14ac:dyDescent="0.3">
      <c r="A51" s="17"/>
      <c r="B51" s="511" t="s">
        <v>147</v>
      </c>
      <c r="C51" s="506"/>
      <c r="D51"/>
      <c r="E51" s="177"/>
      <c r="F51" s="507" t="s">
        <v>148</v>
      </c>
      <c r="G51" s="506"/>
      <c r="H51" s="97"/>
      <c r="I51" s="97"/>
      <c r="J51" s="510"/>
      <c r="K51" s="510"/>
      <c r="L51" s="510"/>
      <c r="M51" s="5"/>
      <c r="N51" s="5"/>
      <c r="O51" s="7"/>
      <c r="P51" s="98"/>
    </row>
    <row r="52" spans="1:16" ht="18" customHeight="1" x14ac:dyDescent="0.3">
      <c r="B52" s="186"/>
      <c r="C52" s="186"/>
      <c r="D52" s="186"/>
      <c r="E52" s="186"/>
      <c r="F52" s="505" t="s">
        <v>149</v>
      </c>
      <c r="G52" s="506"/>
      <c r="H52" s="97"/>
      <c r="I52" s="100"/>
      <c r="J52" s="510"/>
      <c r="K52" s="510"/>
      <c r="L52" s="510"/>
      <c r="M52" s="5"/>
      <c r="N52" s="5"/>
      <c r="O52" s="7"/>
    </row>
    <row r="53" spans="1:16" ht="11.25" customHeight="1" x14ac:dyDescent="0.2">
      <c r="A53" s="17"/>
      <c r="B53" s="5"/>
      <c r="C53" s="5"/>
      <c r="D53" s="5"/>
      <c r="E53" s="5"/>
      <c r="F53" s="5"/>
      <c r="G53" s="5"/>
      <c r="H53" s="5"/>
      <c r="I53" s="7"/>
      <c r="J53" s="5"/>
      <c r="K53" s="5"/>
      <c r="L53" s="5"/>
      <c r="M53" s="5"/>
      <c r="N53" s="5"/>
      <c r="O53" s="7"/>
      <c r="P53" s="98"/>
    </row>
    <row r="54" spans="1:16" ht="18" customHeight="1" x14ac:dyDescent="0.3">
      <c r="A54" s="111" t="s">
        <v>150</v>
      </c>
      <c r="B54" s="190" t="s">
        <v>151</v>
      </c>
      <c r="C54" s="177"/>
      <c r="D54" s="177"/>
      <c r="E54" s="177"/>
      <c r="F54" s="177"/>
      <c r="G54" s="177"/>
      <c r="H54" s="177"/>
      <c r="I54" s="177"/>
      <c r="J54" s="177"/>
      <c r="K54" s="177"/>
      <c r="L54"/>
      <c r="M54"/>
      <c r="N54"/>
      <c r="O54" s="3"/>
      <c r="P54" s="98"/>
    </row>
    <row r="55" spans="1:16" ht="18" customHeight="1" x14ac:dyDescent="0.3">
      <c r="A55" s="5"/>
      <c r="B55" s="508" t="s">
        <v>152</v>
      </c>
      <c r="C55" s="508"/>
      <c r="D55" s="508"/>
      <c r="E55" s="508"/>
      <c r="F55" s="508"/>
      <c r="I55" s="3"/>
      <c r="L55" s="5"/>
      <c r="M55" s="5"/>
      <c r="N55" s="5"/>
      <c r="O55" s="7"/>
      <c r="P55" s="5"/>
    </row>
    <row r="56" spans="1:16" ht="18" customHeight="1" x14ac:dyDescent="0.3">
      <c r="A56" s="5"/>
      <c r="B56" s="5"/>
      <c r="C56" s="503" t="s">
        <v>108</v>
      </c>
      <c r="D56" s="503"/>
      <c r="E56" s="503"/>
      <c r="F56" s="97"/>
      <c r="G56" s="504">
        <v>143.1</v>
      </c>
      <c r="H56" s="366"/>
      <c r="I56" s="3"/>
      <c r="L56" s="5"/>
      <c r="N56" s="101"/>
      <c r="O56" s="7"/>
      <c r="P56" s="5"/>
    </row>
    <row r="57" spans="1:16" ht="18" customHeight="1" x14ac:dyDescent="0.3">
      <c r="B57" s="5"/>
      <c r="C57" s="503" t="s">
        <v>153</v>
      </c>
      <c r="D57" s="503"/>
      <c r="E57" s="503"/>
      <c r="F57" s="503"/>
      <c r="G57" s="504">
        <v>163.4</v>
      </c>
      <c r="H57" s="366"/>
      <c r="I57" s="3"/>
      <c r="N57" s="101"/>
      <c r="O57" s="5"/>
    </row>
    <row r="58" spans="1:16" ht="15" customHeight="1" x14ac:dyDescent="0.2">
      <c r="A58" s="5" t="s">
        <v>97</v>
      </c>
      <c r="B58" s="5"/>
      <c r="C58" s="5"/>
      <c r="D58" s="5"/>
      <c r="E58" s="5"/>
      <c r="F58" s="5"/>
      <c r="G58" s="5"/>
      <c r="H58" s="5"/>
      <c r="I58" s="7"/>
      <c r="J58" s="5"/>
      <c r="K58" s="5"/>
      <c r="L58" s="5"/>
      <c r="M58" s="5"/>
      <c r="N58" s="5"/>
      <c r="O58" s="7"/>
      <c r="P58" s="148" t="s">
        <v>98</v>
      </c>
    </row>
  </sheetData>
  <sheetProtection sheet="1" objects="1" scenarios="1"/>
  <mergeCells count="133">
    <mergeCell ref="D41:D42"/>
    <mergeCell ref="A41:C42"/>
    <mergeCell ref="E41:E42"/>
    <mergeCell ref="G41:H42"/>
    <mergeCell ref="L41:L42"/>
    <mergeCell ref="C56:E56"/>
    <mergeCell ref="G56:H56"/>
    <mergeCell ref="B55:F55"/>
    <mergeCell ref="J48:L52"/>
    <mergeCell ref="B51:C51"/>
    <mergeCell ref="B49:C49"/>
    <mergeCell ref="F48:H48"/>
    <mergeCell ref="F50:G50"/>
    <mergeCell ref="F51:G51"/>
    <mergeCell ref="G45:H46"/>
    <mergeCell ref="B43:H43"/>
    <mergeCell ref="C57:F57"/>
    <mergeCell ref="G57:H57"/>
    <mergeCell ref="F52:G52"/>
    <mergeCell ref="B48:C48"/>
    <mergeCell ref="F49:G49"/>
    <mergeCell ref="E18:G18"/>
    <mergeCell ref="B32:C32"/>
    <mergeCell ref="B33:C33"/>
    <mergeCell ref="G31:H31"/>
    <mergeCell ref="B18:C18"/>
    <mergeCell ref="E33:G33"/>
    <mergeCell ref="F30:H30"/>
    <mergeCell ref="B25:C25"/>
    <mergeCell ref="B29:H29"/>
    <mergeCell ref="E25:G25"/>
    <mergeCell ref="E32:G32"/>
    <mergeCell ref="C24:D24"/>
    <mergeCell ref="E24:F24"/>
    <mergeCell ref="C31:D31"/>
    <mergeCell ref="E31:F31"/>
    <mergeCell ref="F27:F28"/>
    <mergeCell ref="G24:H24"/>
    <mergeCell ref="B26:C26"/>
    <mergeCell ref="A27:C28"/>
    <mergeCell ref="O7:P7"/>
    <mergeCell ref="C9:D9"/>
    <mergeCell ref="E11:G11"/>
    <mergeCell ref="I11:K12"/>
    <mergeCell ref="E12:G12"/>
    <mergeCell ref="B12:C12"/>
    <mergeCell ref="C30:D30"/>
    <mergeCell ref="C16:D16"/>
    <mergeCell ref="C10:D10"/>
    <mergeCell ref="A13:C14"/>
    <mergeCell ref="E13:E14"/>
    <mergeCell ref="K27:K28"/>
    <mergeCell ref="F16:H16"/>
    <mergeCell ref="E19:G19"/>
    <mergeCell ref="G17:H17"/>
    <mergeCell ref="C17:D17"/>
    <mergeCell ref="C23:D23"/>
    <mergeCell ref="O13:O14"/>
    <mergeCell ref="M20:M21"/>
    <mergeCell ref="P13:P14"/>
    <mergeCell ref="B11:C11"/>
    <mergeCell ref="D13:D14"/>
    <mergeCell ref="I18:K19"/>
    <mergeCell ref="E27:E28"/>
    <mergeCell ref="N20:N21"/>
    <mergeCell ref="J34:J35"/>
    <mergeCell ref="K20:K21"/>
    <mergeCell ref="F20:F21"/>
    <mergeCell ref="D20:D21"/>
    <mergeCell ref="D27:D28"/>
    <mergeCell ref="D1:M1"/>
    <mergeCell ref="I7:K7"/>
    <mergeCell ref="L7:N7"/>
    <mergeCell ref="F3:L3"/>
    <mergeCell ref="E10:F10"/>
    <mergeCell ref="G10:H10"/>
    <mergeCell ref="B7:H8"/>
    <mergeCell ref="F2:L2"/>
    <mergeCell ref="A4:B4"/>
    <mergeCell ref="C4:H4"/>
    <mergeCell ref="C5:H5"/>
    <mergeCell ref="M4:N4"/>
    <mergeCell ref="D34:D35"/>
    <mergeCell ref="K34:K35"/>
    <mergeCell ref="B19:C19"/>
    <mergeCell ref="J27:J28"/>
    <mergeCell ref="G27:H28"/>
    <mergeCell ref="I27:I28"/>
    <mergeCell ref="J20:J21"/>
    <mergeCell ref="E20:E21"/>
    <mergeCell ref="M34:M35"/>
    <mergeCell ref="G20:H21"/>
    <mergeCell ref="I20:I21"/>
    <mergeCell ref="L27:L28"/>
    <mergeCell ref="A20:C21"/>
    <mergeCell ref="E26:G26"/>
    <mergeCell ref="F23:H23"/>
    <mergeCell ref="B22:H22"/>
    <mergeCell ref="L20:L21"/>
    <mergeCell ref="N13:N14"/>
    <mergeCell ref="E17:F17"/>
    <mergeCell ref="J13:J14"/>
    <mergeCell ref="G13:H14"/>
    <mergeCell ref="I13:I14"/>
    <mergeCell ref="K13:K14"/>
    <mergeCell ref="F13:F14"/>
    <mergeCell ref="L13:L14"/>
    <mergeCell ref="M13:M14"/>
    <mergeCell ref="B15:H15"/>
    <mergeCell ref="M41:M42"/>
    <mergeCell ref="J41:J42"/>
    <mergeCell ref="G38:H38"/>
    <mergeCell ref="F37:H37"/>
    <mergeCell ref="B36:H36"/>
    <mergeCell ref="M27:M28"/>
    <mergeCell ref="N41:N42"/>
    <mergeCell ref="A34:C35"/>
    <mergeCell ref="C38:D38"/>
    <mergeCell ref="E38:F38"/>
    <mergeCell ref="C37:D37"/>
    <mergeCell ref="F34:F35"/>
    <mergeCell ref="E34:E35"/>
    <mergeCell ref="G34:H35"/>
    <mergeCell ref="I34:I35"/>
    <mergeCell ref="E39:G39"/>
    <mergeCell ref="E40:G40"/>
    <mergeCell ref="B39:C39"/>
    <mergeCell ref="N34:N35"/>
    <mergeCell ref="N27:N28"/>
    <mergeCell ref="L34:L35"/>
    <mergeCell ref="F41:F42"/>
    <mergeCell ref="K41:K42"/>
    <mergeCell ref="I41:I42"/>
  </mergeCells>
  <phoneticPr fontId="0" type="noConversion"/>
  <conditionalFormatting sqref="J13 L13 I22 I32 I46 I52 I55 I64">
    <cfRule type="expression" priority="110" stopIfTrue="1">
      <formula>""" ""=0"</formula>
    </cfRule>
  </conditionalFormatting>
  <conditionalFormatting sqref="J20">
    <cfRule type="expression" priority="23" stopIfTrue="1">
      <formula>""" ""=0"</formula>
    </cfRule>
  </conditionalFormatting>
  <conditionalFormatting sqref="J27">
    <cfRule type="expression" priority="22" stopIfTrue="1">
      <formula>""" ""=0"</formula>
    </cfRule>
  </conditionalFormatting>
  <conditionalFormatting sqref="J34">
    <cfRule type="expression" priority="21" stopIfTrue="1">
      <formula>""" ""=0"</formula>
    </cfRule>
  </conditionalFormatting>
  <conditionalFormatting sqref="J41">
    <cfRule type="expression" priority="20" stopIfTrue="1">
      <formula>""" ""=0"</formula>
    </cfRule>
  </conditionalFormatting>
  <conditionalFormatting sqref="L20">
    <cfRule type="expression" priority="36" stopIfTrue="1">
      <formula>""" ""=0"</formula>
    </cfRule>
  </conditionalFormatting>
  <conditionalFormatting sqref="L27">
    <cfRule type="expression" priority="34" stopIfTrue="1">
      <formula>""" ""=0"</formula>
    </cfRule>
  </conditionalFormatting>
  <conditionalFormatting sqref="L34">
    <cfRule type="expression" priority="32" stopIfTrue="1">
      <formula>""" ""=0"</formula>
    </cfRule>
  </conditionalFormatting>
  <conditionalFormatting sqref="L41">
    <cfRule type="expression" priority="30" stopIfTrue="1">
      <formula>""" ""=0"</formula>
    </cfRule>
  </conditionalFormatting>
  <conditionalFormatting sqref="L56 L60">
    <cfRule type="cellIs" dxfId="82" priority="109" stopIfTrue="1" operator="greaterThan">
      <formula>28</formula>
    </cfRule>
  </conditionalFormatting>
  <conditionalFormatting sqref="L47:M47 M48:M50 M52 L53:M53 L55:M55 L57:M57 L59:M59 L61:M61">
    <cfRule type="cellIs" dxfId="81" priority="107" stopIfTrue="1" operator="greaterThan">
      <formula>28</formula>
    </cfRule>
  </conditionalFormatting>
  <conditionalFormatting sqref="M48 M51 M56 M60">
    <cfRule type="cellIs" dxfId="80" priority="108" stopIfTrue="1" operator="greaterThan">
      <formula>30</formula>
    </cfRule>
  </conditionalFormatting>
  <conditionalFormatting sqref="M9:N9">
    <cfRule type="cellIs" dxfId="79" priority="9" stopIfTrue="1" operator="greaterThan">
      <formula>28</formula>
    </cfRule>
  </conditionalFormatting>
  <conditionalFormatting sqref="M16:N16">
    <cfRule type="cellIs" dxfId="78" priority="4" stopIfTrue="1" operator="greaterThan">
      <formula>28</formula>
    </cfRule>
  </conditionalFormatting>
  <conditionalFormatting sqref="M23:N23">
    <cfRule type="cellIs" dxfId="77" priority="3" stopIfTrue="1" operator="greaterThan">
      <formula>28</formula>
    </cfRule>
  </conditionalFormatting>
  <conditionalFormatting sqref="M30:N30">
    <cfRule type="cellIs" dxfId="76" priority="2" stopIfTrue="1" operator="greaterThan">
      <formula>28</formula>
    </cfRule>
  </conditionalFormatting>
  <conditionalFormatting sqref="M37:N37">
    <cfRule type="cellIs" dxfId="75" priority="1" stopIfTrue="1" operator="greaterThan">
      <formula>28</formula>
    </cfRule>
  </conditionalFormatting>
  <dataValidations xWindow="204" yWindow="521" count="9">
    <dataValidation allowBlank="1" showInputMessage="1" showErrorMessage="1" prompt="Time must be entered in the following format:   h:mm" sqref="B32:B33 E32:G33 B25:B26 B18:B19 B11:B12 E18:G19 E11:G12 E25:G26 B39:B40 E39:G40" xr:uid="{00000000-0002-0000-0200-000000000000}"/>
    <dataValidation type="list" allowBlank="1" showInputMessage="1" showErrorMessage="1" sqref="F41:F42 F13:F14 F20:F21 F27:F28 F34:F35" xr:uid="{00000000-0002-0000-0200-000001000000}">
      <formula1>"0.33, .67, .70, .725"</formula1>
    </dataValidation>
    <dataValidation type="list" allowBlank="1" showInputMessage="1" showErrorMessage="1" sqref="M30 M37:N37" xr:uid="{00000000-0002-0000-0200-000002000000}">
      <formula1>" 10.60"</formula1>
    </dataValidation>
    <dataValidation type="list" allowBlank="1" showInputMessage="1" showErrorMessage="1" sqref="M10:N10 M17:N17 M24:N24 M31:N31 M38:N38" xr:uid="{00000000-0002-0000-0200-000003000000}">
      <formula1>"14.00"</formula1>
    </dataValidation>
    <dataValidation type="list" allowBlank="1" showInputMessage="1" showErrorMessage="1" sqref="M39 M25 M32" xr:uid="{00000000-0002-0000-0200-000004000000}">
      <formula1>" 24.40"</formula1>
    </dataValidation>
    <dataValidation type="list" allowBlank="1" showInputMessage="1" showErrorMessage="1" sqref="N39 N18" xr:uid="{00000000-0002-0000-0200-000005000000}">
      <formula1>" 27.70"</formula1>
    </dataValidation>
    <dataValidation type="list" allowBlank="1" showInputMessage="1" showErrorMessage="1" sqref="M9 N9 M16 N16 M23 N23 N30" xr:uid="{799F6043-E8E9-40B6-8830-B8CA8469967F}">
      <formula1>"10.60"</formula1>
    </dataValidation>
    <dataValidation type="list" allowBlank="1" showInputMessage="1" showErrorMessage="1" sqref="N32 N11 N25" xr:uid="{5ED0E783-0410-4D6C-B77E-6E401CE89EFB}">
      <formula1>"27.70"</formula1>
    </dataValidation>
    <dataValidation type="list" allowBlank="1" showInputMessage="1" showErrorMessage="1" sqref="M11 M18" xr:uid="{A6AB0F16-102C-426B-92B8-FD405B9C1E71}">
      <formula1>"24.40"</formula1>
    </dataValidation>
  </dataValidations>
  <printOptions horizontalCentered="1" verticalCentered="1"/>
  <pageMargins left="0" right="0" top="0" bottom="0" header="0" footer="0"/>
  <pageSetup scale="51" orientation="portrait" r:id="rId1"/>
  <headerFooter alignWithMargins="0"/>
  <colBreaks count="1" manualBreakCount="1">
    <brk id="16" max="52" man="1"/>
  </colBreaks>
  <ignoredErrors>
    <ignoredError sqref="K43 K36 K29 K22 P36 P29 P22 P15 C4"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Q62"/>
  <sheetViews>
    <sheetView showGridLines="0" zoomScale="55" zoomScaleNormal="55" zoomScaleSheetLayoutView="90" workbookViewId="0">
      <selection activeCell="G28" sqref="G28:H28"/>
    </sheetView>
  </sheetViews>
  <sheetFormatPr defaultColWidth="8.85546875" defaultRowHeight="12.75" x14ac:dyDescent="0.2"/>
  <cols>
    <col min="1" max="1" width="17.7109375" style="3" customWidth="1"/>
    <col min="2" max="2" width="21.42578125" style="3" customWidth="1"/>
    <col min="3" max="3" width="7.140625" style="3" customWidth="1"/>
    <col min="4" max="4" width="16.85546875" style="3" customWidth="1"/>
    <col min="5" max="5" width="15.140625" style="3" customWidth="1"/>
    <col min="6" max="6" width="9.5703125" style="3" customWidth="1"/>
    <col min="7" max="7" width="11.7109375" style="3" customWidth="1"/>
    <col min="8" max="8" width="15.28515625" style="3" customWidth="1"/>
    <col min="9" max="9" width="7.7109375" style="1" customWidth="1"/>
    <col min="10" max="10" width="14.7109375" style="3" customWidth="1"/>
    <col min="11" max="11" width="16.7109375" style="3" customWidth="1"/>
    <col min="12" max="12" width="7.7109375" style="3" customWidth="1"/>
    <col min="13" max="13" width="14.7109375" style="3" customWidth="1"/>
    <col min="14" max="14" width="16.7109375" style="3" customWidth="1"/>
    <col min="15" max="15" width="15.42578125" style="1" customWidth="1"/>
    <col min="16" max="16" width="16.7109375" style="3" customWidth="1"/>
    <col min="17" max="17" width="8.85546875" style="3" hidden="1" customWidth="1"/>
    <col min="18" max="16384" width="8.85546875" style="3"/>
  </cols>
  <sheetData>
    <row r="1" spans="1:17" ht="21" customHeight="1" x14ac:dyDescent="0.35">
      <c r="A1" s="42"/>
      <c r="B1" s="42"/>
      <c r="C1" s="160"/>
      <c r="D1" s="465" t="s">
        <v>99</v>
      </c>
      <c r="E1" s="465"/>
      <c r="F1" s="465"/>
      <c r="G1" s="465"/>
      <c r="H1" s="465"/>
      <c r="I1" s="465"/>
      <c r="J1" s="465"/>
      <c r="K1" s="465"/>
      <c r="L1" s="465"/>
      <c r="M1" s="465"/>
      <c r="N1" s="105"/>
      <c r="O1" s="105"/>
      <c r="P1" s="106"/>
      <c r="Q1" s="1"/>
    </row>
    <row r="2" spans="1:17" ht="21" customHeight="1" x14ac:dyDescent="0.3">
      <c r="A2" s="42"/>
      <c r="B2" s="42"/>
      <c r="C2" s="160"/>
      <c r="D2" s="160"/>
      <c r="E2" s="160"/>
      <c r="F2" s="480" t="s">
        <v>100</v>
      </c>
      <c r="G2" s="480"/>
      <c r="H2" s="480"/>
      <c r="I2" s="480"/>
      <c r="J2" s="480"/>
      <c r="K2" s="480"/>
      <c r="L2" s="480"/>
      <c r="M2" s="107"/>
      <c r="N2" s="107"/>
      <c r="O2" s="160"/>
      <c r="P2" s="160"/>
    </row>
    <row r="3" spans="1:17" ht="21" customHeight="1" x14ac:dyDescent="0.25">
      <c r="A3" s="44"/>
      <c r="B3" s="161"/>
      <c r="C3" s="160"/>
      <c r="D3" s="160"/>
      <c r="E3" s="160"/>
      <c r="F3" s="472" t="s">
        <v>101</v>
      </c>
      <c r="G3" s="472"/>
      <c r="H3" s="472"/>
      <c r="I3" s="472"/>
      <c r="J3" s="472"/>
      <c r="K3" s="472"/>
      <c r="L3" s="472"/>
      <c r="M3" s="108"/>
      <c r="N3" s="108"/>
      <c r="O3" s="160"/>
      <c r="P3" s="160"/>
    </row>
    <row r="4" spans="1:17" s="4" customFormat="1" ht="27" customHeight="1" x14ac:dyDescent="0.3">
      <c r="A4" s="481" t="s">
        <v>102</v>
      </c>
      <c r="B4" s="481"/>
      <c r="C4" s="483">
        <f>+'Daily Travel Summary'!A15</f>
        <v>0</v>
      </c>
      <c r="D4" s="483"/>
      <c r="E4" s="483"/>
      <c r="F4" s="483"/>
      <c r="G4" s="483"/>
      <c r="H4" s="483"/>
      <c r="I4" s="121"/>
      <c r="J4" s="109" t="s">
        <v>154</v>
      </c>
      <c r="M4" s="483">
        <f>+'Daily Travel Summary'!B13</f>
        <v>0</v>
      </c>
      <c r="N4" s="483"/>
    </row>
    <row r="5" spans="1:17" s="4" customFormat="1" ht="27" customHeight="1" thickBot="1" x14ac:dyDescent="0.35">
      <c r="A5" s="188" t="s">
        <v>103</v>
      </c>
      <c r="B5" s="47"/>
      <c r="C5" s="540">
        <f ca="1">TODAY()</f>
        <v>46027</v>
      </c>
      <c r="D5" s="540"/>
      <c r="E5" s="540"/>
      <c r="F5" s="540"/>
      <c r="G5" s="540"/>
      <c r="H5" s="540"/>
      <c r="I5" s="122"/>
      <c r="J5" s="122"/>
      <c r="K5" s="46"/>
      <c r="L5" s="46"/>
      <c r="M5" s="47"/>
      <c r="N5" s="48" t="s">
        <v>48</v>
      </c>
      <c r="O5" s="49"/>
      <c r="P5" s="50"/>
    </row>
    <row r="6" spans="1:17" s="4" customFormat="1" ht="18.75" customHeight="1" thickTop="1" x14ac:dyDescent="0.25">
      <c r="A6" s="524"/>
      <c r="B6" s="525"/>
      <c r="C6" s="521" t="s">
        <v>104</v>
      </c>
      <c r="D6" s="522"/>
      <c r="E6" s="522"/>
      <c r="F6" s="522"/>
      <c r="G6" s="522"/>
      <c r="H6" s="523"/>
      <c r="I6" s="521" t="s">
        <v>105</v>
      </c>
      <c r="J6" s="522"/>
      <c r="K6" s="538"/>
      <c r="L6" s="539" t="s">
        <v>106</v>
      </c>
      <c r="M6" s="522"/>
      <c r="N6" s="523"/>
      <c r="O6" s="516" t="s">
        <v>107</v>
      </c>
      <c r="P6" s="517"/>
      <c r="Q6" s="127"/>
    </row>
    <row r="7" spans="1:17" ht="24" customHeight="1" x14ac:dyDescent="0.25">
      <c r="A7" s="143" t="s">
        <v>103</v>
      </c>
      <c r="B7" s="535" t="s">
        <v>155</v>
      </c>
      <c r="C7" s="536"/>
      <c r="D7" s="537"/>
      <c r="E7" s="518" t="s">
        <v>156</v>
      </c>
      <c r="F7" s="519"/>
      <c r="G7" s="519"/>
      <c r="H7" s="520"/>
      <c r="I7" s="54"/>
      <c r="J7" s="136" t="s">
        <v>108</v>
      </c>
      <c r="K7" s="136" t="s">
        <v>109</v>
      </c>
      <c r="L7" s="54"/>
      <c r="M7" s="136" t="s">
        <v>108</v>
      </c>
      <c r="N7" s="135" t="s">
        <v>109</v>
      </c>
      <c r="O7" s="133"/>
      <c r="P7" s="138"/>
      <c r="Q7" s="126" t="s">
        <v>111</v>
      </c>
    </row>
    <row r="8" spans="1:17" ht="24" customHeight="1" x14ac:dyDescent="0.25">
      <c r="A8" s="131"/>
      <c r="B8" s="132"/>
      <c r="C8" s="526" t="s">
        <v>157</v>
      </c>
      <c r="D8" s="527"/>
      <c r="E8" s="527"/>
      <c r="F8" s="527"/>
      <c r="G8" s="527"/>
      <c r="H8" s="528"/>
      <c r="I8" s="55" t="s">
        <v>115</v>
      </c>
      <c r="J8" s="139">
        <f>+'Page 1 - Daily Travel Detail'!J44</f>
        <v>0</v>
      </c>
      <c r="K8" s="139">
        <f>+'Page 1 - Daily Travel Detail'!K44</f>
        <v>0</v>
      </c>
      <c r="L8" s="54"/>
      <c r="M8" s="54"/>
      <c r="N8" s="54"/>
      <c r="O8" s="133"/>
      <c r="P8" s="138"/>
      <c r="Q8" s="128"/>
    </row>
    <row r="9" spans="1:17" ht="24" customHeight="1" x14ac:dyDescent="0.25">
      <c r="A9" s="133"/>
      <c r="B9" s="134"/>
      <c r="C9" s="529"/>
      <c r="D9" s="530"/>
      <c r="E9" s="530"/>
      <c r="F9" s="530"/>
      <c r="G9" s="530"/>
      <c r="H9" s="531"/>
      <c r="I9" s="55" t="s">
        <v>120</v>
      </c>
      <c r="J9" s="139">
        <f>+'Page 1 - Daily Travel Detail'!J45</f>
        <v>0</v>
      </c>
      <c r="K9" s="139">
        <f>+'Page 1 - Daily Travel Detail'!K45</f>
        <v>0</v>
      </c>
      <c r="L9" s="141" t="s">
        <v>131</v>
      </c>
      <c r="M9" s="139">
        <f>+'Page 1 - Daily Travel Detail'!M44</f>
        <v>0</v>
      </c>
      <c r="N9" s="139">
        <f>+'Page 1 - Daily Travel Detail'!N44</f>
        <v>0</v>
      </c>
      <c r="O9" s="133"/>
      <c r="P9" s="138"/>
      <c r="Q9" s="129"/>
    </row>
    <row r="10" spans="1:17" ht="24" customHeight="1" thickBot="1" x14ac:dyDescent="0.35">
      <c r="A10" s="145"/>
      <c r="B10" s="146"/>
      <c r="C10" s="532"/>
      <c r="D10" s="533"/>
      <c r="E10" s="533"/>
      <c r="F10" s="533"/>
      <c r="G10" s="533"/>
      <c r="H10" s="534"/>
      <c r="I10" s="144" t="s">
        <v>131</v>
      </c>
      <c r="J10" s="140">
        <f>+'Page 1 - Daily Travel Detail'!J46</f>
        <v>0</v>
      </c>
      <c r="K10" s="162"/>
      <c r="L10" s="142" t="s">
        <v>132</v>
      </c>
      <c r="M10" s="140">
        <f>+'Page 1 - Daily Travel Detail'!M45</f>
        <v>0</v>
      </c>
      <c r="N10" s="140">
        <f>+'Page 1 - Daily Travel Detail'!N45</f>
        <v>0</v>
      </c>
      <c r="O10" s="145"/>
      <c r="P10" s="140">
        <f>+'Page 1 - Daily Travel Detail'!P44</f>
        <v>0</v>
      </c>
      <c r="Q10" s="130" t="e">
        <v>#VALUE!</v>
      </c>
    </row>
    <row r="11" spans="1:17" ht="30" customHeight="1" thickTop="1" x14ac:dyDescent="0.3">
      <c r="A11" s="158"/>
      <c r="B11" s="474" t="s">
        <v>104</v>
      </c>
      <c r="C11" s="475"/>
      <c r="D11" s="475"/>
      <c r="E11" s="475"/>
      <c r="F11" s="475"/>
      <c r="G11" s="475"/>
      <c r="H11" s="476"/>
      <c r="I11" s="467" t="s">
        <v>105</v>
      </c>
      <c r="J11" s="468"/>
      <c r="K11" s="469"/>
      <c r="L11" s="467" t="s">
        <v>106</v>
      </c>
      <c r="M11" s="470"/>
      <c r="N11" s="471"/>
      <c r="O11" s="467" t="s">
        <v>107</v>
      </c>
      <c r="P11" s="471"/>
      <c r="Q11" s="4"/>
    </row>
    <row r="12" spans="1:17" ht="30" customHeight="1" x14ac:dyDescent="0.25">
      <c r="A12" s="159"/>
      <c r="B12" s="477"/>
      <c r="C12" s="478"/>
      <c r="D12" s="478"/>
      <c r="E12" s="478"/>
      <c r="F12" s="478"/>
      <c r="G12" s="478"/>
      <c r="H12" s="479"/>
      <c r="I12" s="54"/>
      <c r="J12" s="55" t="s">
        <v>108</v>
      </c>
      <c r="K12" s="55" t="s">
        <v>109</v>
      </c>
      <c r="L12" s="54"/>
      <c r="M12" s="55" t="s">
        <v>108</v>
      </c>
      <c r="N12" s="55" t="s">
        <v>109</v>
      </c>
      <c r="O12" s="55" t="s">
        <v>110</v>
      </c>
      <c r="P12" s="56" t="s">
        <v>111</v>
      </c>
      <c r="Q12" s="4"/>
    </row>
    <row r="13" spans="1:17" ht="33" customHeight="1" x14ac:dyDescent="0.3">
      <c r="A13" s="157" t="s">
        <v>112</v>
      </c>
      <c r="B13" s="102" t="s">
        <v>113</v>
      </c>
      <c r="C13" s="446"/>
      <c r="D13" s="447"/>
      <c r="E13" s="102" t="s">
        <v>114</v>
      </c>
      <c r="F13" s="435"/>
      <c r="G13" s="435"/>
      <c r="H13" s="436"/>
      <c r="I13" s="57" t="s">
        <v>115</v>
      </c>
      <c r="J13" s="35"/>
      <c r="K13" s="35"/>
      <c r="L13" s="58" t="s">
        <v>116</v>
      </c>
      <c r="M13" s="182"/>
      <c r="N13" s="37"/>
      <c r="O13" s="116"/>
      <c r="P13" s="35"/>
      <c r="Q13" s="4"/>
    </row>
    <row r="14" spans="1:17" ht="33" customHeight="1" x14ac:dyDescent="0.3">
      <c r="A14" s="155" t="s">
        <v>117</v>
      </c>
      <c r="B14" s="62" t="s">
        <v>118</v>
      </c>
      <c r="C14" s="433"/>
      <c r="D14" s="443"/>
      <c r="E14" s="444" t="s">
        <v>119</v>
      </c>
      <c r="F14" s="445"/>
      <c r="G14" s="433"/>
      <c r="H14" s="434"/>
      <c r="I14" s="57" t="s">
        <v>120</v>
      </c>
      <c r="J14" s="36"/>
      <c r="K14" s="36"/>
      <c r="L14" s="59" t="s">
        <v>121</v>
      </c>
      <c r="M14" s="37"/>
      <c r="N14" s="37"/>
      <c r="O14" s="204"/>
      <c r="P14" s="36"/>
      <c r="Q14" s="4"/>
    </row>
    <row r="15" spans="1:17" ht="33" customHeight="1" x14ac:dyDescent="0.3">
      <c r="A15" s="60" t="s">
        <v>122</v>
      </c>
      <c r="B15" s="458"/>
      <c r="C15" s="345"/>
      <c r="D15" s="61" t="s">
        <v>123</v>
      </c>
      <c r="E15" s="456"/>
      <c r="F15" s="457"/>
      <c r="G15" s="457"/>
      <c r="H15" s="61" t="s">
        <v>124</v>
      </c>
      <c r="I15" s="489"/>
      <c r="J15" s="490"/>
      <c r="K15" s="491"/>
      <c r="L15" s="59" t="s">
        <v>125</v>
      </c>
      <c r="M15" s="37"/>
      <c r="N15" s="36"/>
      <c r="O15" s="204"/>
      <c r="P15" s="35"/>
      <c r="Q15" s="4"/>
    </row>
    <row r="16" spans="1:17" ht="33" customHeight="1" x14ac:dyDescent="0.3">
      <c r="A16" s="62" t="s">
        <v>126</v>
      </c>
      <c r="B16" s="458"/>
      <c r="C16" s="488"/>
      <c r="D16" s="63" t="s">
        <v>123</v>
      </c>
      <c r="E16" s="456"/>
      <c r="F16" s="457"/>
      <c r="G16" s="457"/>
      <c r="H16" s="63" t="s">
        <v>124</v>
      </c>
      <c r="I16" s="492"/>
      <c r="J16" s="493"/>
      <c r="K16" s="494"/>
      <c r="L16" s="64" t="s">
        <v>127</v>
      </c>
      <c r="M16" s="175">
        <f>SUM(M13:M15)</f>
        <v>0</v>
      </c>
      <c r="N16" s="176">
        <f>SUM(N13:N15)</f>
        <v>0</v>
      </c>
      <c r="O16" s="204"/>
      <c r="P16" s="38"/>
      <c r="Q16" s="4"/>
    </row>
    <row r="17" spans="1:17" ht="17.45" customHeight="1" x14ac:dyDescent="0.3">
      <c r="A17" s="440" t="s">
        <v>128</v>
      </c>
      <c r="B17" s="441"/>
      <c r="C17" s="325"/>
      <c r="D17" s="464"/>
      <c r="E17" s="450" t="s">
        <v>129</v>
      </c>
      <c r="F17" s="448">
        <v>0.72499999999999998</v>
      </c>
      <c r="G17" s="450" t="s">
        <v>130</v>
      </c>
      <c r="H17" s="452"/>
      <c r="I17" s="454" t="s">
        <v>131</v>
      </c>
      <c r="J17" s="431">
        <f>ROUND(IF(D17*F17=" ",0,D17*F17),2)</f>
        <v>0</v>
      </c>
      <c r="K17" s="459"/>
      <c r="L17" s="454" t="s">
        <v>132</v>
      </c>
      <c r="M17" s="429"/>
      <c r="N17" s="429"/>
      <c r="O17" s="115"/>
      <c r="P17" s="38"/>
      <c r="Q17" s="4"/>
    </row>
    <row r="18" spans="1:17" ht="17.45" customHeight="1" x14ac:dyDescent="0.3">
      <c r="A18" s="442"/>
      <c r="B18" s="378"/>
      <c r="C18" s="378"/>
      <c r="D18" s="451"/>
      <c r="E18" s="451"/>
      <c r="F18" s="449"/>
      <c r="G18" s="451"/>
      <c r="H18" s="453"/>
      <c r="I18" s="455"/>
      <c r="J18" s="432"/>
      <c r="K18" s="432"/>
      <c r="L18" s="455"/>
      <c r="M18" s="430"/>
      <c r="N18" s="430"/>
      <c r="O18" s="172"/>
      <c r="P18" s="205"/>
      <c r="Q18" s="4"/>
    </row>
    <row r="19" spans="1:17" ht="33" customHeight="1" thickBot="1" x14ac:dyDescent="0.35">
      <c r="A19" s="65" t="s">
        <v>133</v>
      </c>
      <c r="B19" s="437"/>
      <c r="C19" s="438"/>
      <c r="D19" s="438"/>
      <c r="E19" s="438"/>
      <c r="F19" s="438"/>
      <c r="G19" s="438"/>
      <c r="H19" s="439"/>
      <c r="I19" s="66" t="s">
        <v>134</v>
      </c>
      <c r="J19" s="67">
        <f>SUM(J13:J18)</f>
        <v>0</v>
      </c>
      <c r="K19" s="67">
        <f>SUM(K13:K17)</f>
        <v>0</v>
      </c>
      <c r="L19" s="66" t="s">
        <v>134</v>
      </c>
      <c r="M19" s="68">
        <f>SUM(M16:M17)</f>
        <v>0</v>
      </c>
      <c r="N19" s="68">
        <f>SUM(N16:N17)</f>
        <v>0</v>
      </c>
      <c r="O19" s="119" t="s">
        <v>134</v>
      </c>
      <c r="P19" s="68">
        <f>SUM(P13:P17)</f>
        <v>0</v>
      </c>
      <c r="Q19" s="4"/>
    </row>
    <row r="20" spans="1:17" ht="33" customHeight="1" thickTop="1" x14ac:dyDescent="0.3">
      <c r="A20" s="157" t="s">
        <v>112</v>
      </c>
      <c r="B20" s="102" t="s">
        <v>113</v>
      </c>
      <c r="C20" s="446"/>
      <c r="D20" s="447"/>
      <c r="E20" s="102" t="s">
        <v>114</v>
      </c>
      <c r="F20" s="435"/>
      <c r="G20" s="435"/>
      <c r="H20" s="436"/>
      <c r="I20" s="57" t="s">
        <v>115</v>
      </c>
      <c r="J20" s="35"/>
      <c r="K20" s="35"/>
      <c r="L20" s="58" t="s">
        <v>116</v>
      </c>
      <c r="M20" s="182"/>
      <c r="N20" s="37"/>
      <c r="O20" s="123"/>
      <c r="P20" s="35"/>
      <c r="Q20" s="4"/>
    </row>
    <row r="21" spans="1:17" ht="33" customHeight="1" x14ac:dyDescent="0.3">
      <c r="A21" s="155" t="s">
        <v>117</v>
      </c>
      <c r="B21" s="62" t="s">
        <v>118</v>
      </c>
      <c r="C21" s="433"/>
      <c r="D21" s="443"/>
      <c r="E21" s="444" t="s">
        <v>119</v>
      </c>
      <c r="F21" s="445"/>
      <c r="G21" s="433"/>
      <c r="H21" s="434"/>
      <c r="I21" s="57" t="s">
        <v>120</v>
      </c>
      <c r="J21" s="36"/>
      <c r="K21" s="36"/>
      <c r="L21" s="59" t="s">
        <v>121</v>
      </c>
      <c r="M21" s="37"/>
      <c r="N21" s="37"/>
      <c r="O21" s="123"/>
      <c r="P21" s="35"/>
      <c r="Q21" s="4"/>
    </row>
    <row r="22" spans="1:17" ht="33" customHeight="1" x14ac:dyDescent="0.3">
      <c r="A22" s="60" t="s">
        <v>122</v>
      </c>
      <c r="B22" s="458"/>
      <c r="C22" s="345"/>
      <c r="D22" s="61" t="s">
        <v>123</v>
      </c>
      <c r="E22" s="456"/>
      <c r="F22" s="457"/>
      <c r="G22" s="457"/>
      <c r="H22" s="61" t="s">
        <v>124</v>
      </c>
      <c r="I22" s="489"/>
      <c r="J22" s="490"/>
      <c r="K22" s="491"/>
      <c r="L22" s="59" t="s">
        <v>125</v>
      </c>
      <c r="M22" s="37"/>
      <c r="N22" s="36"/>
      <c r="O22" s="123"/>
      <c r="P22" s="35"/>
      <c r="Q22" s="4"/>
    </row>
    <row r="23" spans="1:17" ht="33" customHeight="1" x14ac:dyDescent="0.3">
      <c r="A23" s="62" t="s">
        <v>126</v>
      </c>
      <c r="B23" s="458"/>
      <c r="C23" s="488"/>
      <c r="D23" s="63" t="s">
        <v>123</v>
      </c>
      <c r="E23" s="456"/>
      <c r="F23" s="457"/>
      <c r="G23" s="457"/>
      <c r="H23" s="63" t="s">
        <v>124</v>
      </c>
      <c r="I23" s="492"/>
      <c r="J23" s="493"/>
      <c r="K23" s="494"/>
      <c r="L23" s="64" t="s">
        <v>127</v>
      </c>
      <c r="M23" s="175">
        <f>SUM(M20:M22)</f>
        <v>0</v>
      </c>
      <c r="N23" s="176">
        <f>SUM(N20:N22)</f>
        <v>0</v>
      </c>
      <c r="O23" s="123"/>
      <c r="P23" s="38"/>
      <c r="Q23" s="4"/>
    </row>
    <row r="24" spans="1:17" ht="17.45" customHeight="1" x14ac:dyDescent="0.3">
      <c r="A24" s="440" t="s">
        <v>128</v>
      </c>
      <c r="B24" s="441"/>
      <c r="C24" s="325"/>
      <c r="D24" s="464"/>
      <c r="E24" s="450" t="s">
        <v>129</v>
      </c>
      <c r="F24" s="448">
        <v>0.72499999999999998</v>
      </c>
      <c r="G24" s="450" t="s">
        <v>130</v>
      </c>
      <c r="H24" s="452"/>
      <c r="I24" s="454" t="s">
        <v>131</v>
      </c>
      <c r="J24" s="431">
        <f>ROUND(IF(D24*F24=" ",0,D24*F24),2)</f>
        <v>0</v>
      </c>
      <c r="K24" s="459"/>
      <c r="L24" s="454" t="s">
        <v>132</v>
      </c>
      <c r="M24" s="429"/>
      <c r="N24" s="429"/>
      <c r="O24" s="123"/>
      <c r="P24" s="38"/>
      <c r="Q24" s="4"/>
    </row>
    <row r="25" spans="1:17" ht="17.45" customHeight="1" x14ac:dyDescent="0.3">
      <c r="A25" s="442"/>
      <c r="B25" s="378"/>
      <c r="C25" s="378"/>
      <c r="D25" s="451"/>
      <c r="E25" s="451"/>
      <c r="F25" s="449"/>
      <c r="G25" s="451"/>
      <c r="H25" s="453"/>
      <c r="I25" s="455"/>
      <c r="J25" s="432"/>
      <c r="K25" s="432"/>
      <c r="L25" s="455"/>
      <c r="M25" s="430"/>
      <c r="N25" s="430"/>
      <c r="O25" s="123"/>
      <c r="P25" s="205"/>
      <c r="Q25" s="4"/>
    </row>
    <row r="26" spans="1:17" ht="33" customHeight="1" thickBot="1" x14ac:dyDescent="0.35">
      <c r="A26" s="65" t="s">
        <v>133</v>
      </c>
      <c r="B26" s="437"/>
      <c r="C26" s="438"/>
      <c r="D26" s="438"/>
      <c r="E26" s="438"/>
      <c r="F26" s="438"/>
      <c r="G26" s="438"/>
      <c r="H26" s="439"/>
      <c r="I26" s="66" t="s">
        <v>134</v>
      </c>
      <c r="J26" s="67">
        <f>SUM(J20:J25)</f>
        <v>0</v>
      </c>
      <c r="K26" s="69">
        <f>SUM(K20:K24)</f>
        <v>0</v>
      </c>
      <c r="L26" s="66" t="s">
        <v>134</v>
      </c>
      <c r="M26" s="68">
        <f>SUM(M23:M24)</f>
        <v>0</v>
      </c>
      <c r="N26" s="68">
        <f>SUM(N23:N24)</f>
        <v>0</v>
      </c>
      <c r="O26" s="118" t="s">
        <v>134</v>
      </c>
      <c r="P26" s="70">
        <f>SUM(P20:P24)</f>
        <v>0</v>
      </c>
      <c r="Q26" s="4"/>
    </row>
    <row r="27" spans="1:17" ht="33" customHeight="1" thickTop="1" x14ac:dyDescent="0.3">
      <c r="A27" s="157" t="s">
        <v>112</v>
      </c>
      <c r="B27" s="102" t="s">
        <v>113</v>
      </c>
      <c r="C27" s="446"/>
      <c r="D27" s="447"/>
      <c r="E27" s="102" t="s">
        <v>114</v>
      </c>
      <c r="F27" s="435"/>
      <c r="G27" s="435"/>
      <c r="H27" s="436"/>
      <c r="I27" s="57" t="s">
        <v>115</v>
      </c>
      <c r="J27" s="35"/>
      <c r="K27" s="35"/>
      <c r="L27" s="58" t="s">
        <v>116</v>
      </c>
      <c r="M27" s="182"/>
      <c r="N27" s="37"/>
      <c r="O27" s="124"/>
      <c r="P27" s="35"/>
      <c r="Q27" s="4"/>
    </row>
    <row r="28" spans="1:17" ht="33" customHeight="1" x14ac:dyDescent="0.3">
      <c r="A28" s="155" t="s">
        <v>117</v>
      </c>
      <c r="B28" s="62" t="s">
        <v>118</v>
      </c>
      <c r="C28" s="433"/>
      <c r="D28" s="443"/>
      <c r="E28" s="444" t="s">
        <v>119</v>
      </c>
      <c r="F28" s="445"/>
      <c r="G28" s="433"/>
      <c r="H28" s="434"/>
      <c r="I28" s="57" t="s">
        <v>120</v>
      </c>
      <c r="J28" s="36"/>
      <c r="K28" s="36"/>
      <c r="L28" s="59" t="s">
        <v>121</v>
      </c>
      <c r="M28" s="37"/>
      <c r="N28" s="37"/>
      <c r="O28" s="110"/>
      <c r="P28" s="35"/>
      <c r="Q28" s="4"/>
    </row>
    <row r="29" spans="1:17" ht="33" customHeight="1" x14ac:dyDescent="0.3">
      <c r="A29" s="60" t="s">
        <v>122</v>
      </c>
      <c r="B29" s="458"/>
      <c r="C29" s="345"/>
      <c r="D29" s="61" t="s">
        <v>123</v>
      </c>
      <c r="E29" s="456"/>
      <c r="F29" s="457"/>
      <c r="G29" s="457"/>
      <c r="H29" s="61" t="s">
        <v>124</v>
      </c>
      <c r="I29" s="489"/>
      <c r="J29" s="490"/>
      <c r="K29" s="491"/>
      <c r="L29" s="59" t="s">
        <v>125</v>
      </c>
      <c r="M29" s="37"/>
      <c r="N29" s="36"/>
      <c r="O29" s="110"/>
      <c r="P29" s="35"/>
      <c r="Q29" s="4"/>
    </row>
    <row r="30" spans="1:17" ht="33" customHeight="1" x14ac:dyDescent="0.3">
      <c r="A30" s="62" t="s">
        <v>126</v>
      </c>
      <c r="B30" s="458"/>
      <c r="C30" s="488"/>
      <c r="D30" s="63" t="s">
        <v>123</v>
      </c>
      <c r="E30" s="456"/>
      <c r="F30" s="457"/>
      <c r="G30" s="457"/>
      <c r="H30" s="63" t="s">
        <v>124</v>
      </c>
      <c r="I30" s="492"/>
      <c r="J30" s="493"/>
      <c r="K30" s="494"/>
      <c r="L30" s="64" t="s">
        <v>127</v>
      </c>
      <c r="M30" s="175">
        <f>SUM(M27:M29)</f>
        <v>0</v>
      </c>
      <c r="N30" s="176">
        <f>SUM(N27:N29)</f>
        <v>0</v>
      </c>
      <c r="O30" s="110"/>
      <c r="P30" s="38"/>
      <c r="Q30" s="4"/>
    </row>
    <row r="31" spans="1:17" ht="17.45" customHeight="1" x14ac:dyDescent="0.3">
      <c r="A31" s="440" t="s">
        <v>128</v>
      </c>
      <c r="B31" s="441"/>
      <c r="C31" s="325"/>
      <c r="D31" s="464"/>
      <c r="E31" s="450" t="s">
        <v>129</v>
      </c>
      <c r="F31" s="448">
        <v>0.72499999999999998</v>
      </c>
      <c r="G31" s="450" t="s">
        <v>130</v>
      </c>
      <c r="H31" s="452"/>
      <c r="I31" s="454" t="s">
        <v>131</v>
      </c>
      <c r="J31" s="431">
        <f>ROUND(IF(D31*F31=" ",0,D31*F31),2)</f>
        <v>0</v>
      </c>
      <c r="K31" s="459"/>
      <c r="L31" s="454" t="s">
        <v>132</v>
      </c>
      <c r="M31" s="429"/>
      <c r="N31" s="429"/>
      <c r="O31" s="125"/>
      <c r="P31" s="39"/>
      <c r="Q31" s="4"/>
    </row>
    <row r="32" spans="1:17" ht="17.45" customHeight="1" x14ac:dyDescent="0.3">
      <c r="A32" s="442"/>
      <c r="B32" s="378"/>
      <c r="C32" s="378"/>
      <c r="D32" s="451"/>
      <c r="E32" s="451"/>
      <c r="F32" s="449"/>
      <c r="G32" s="451"/>
      <c r="H32" s="453"/>
      <c r="I32" s="455"/>
      <c r="J32" s="432"/>
      <c r="K32" s="432"/>
      <c r="L32" s="455"/>
      <c r="M32" s="430"/>
      <c r="N32" s="430"/>
      <c r="O32" s="110"/>
      <c r="P32" s="171"/>
      <c r="Q32" s="4"/>
    </row>
    <row r="33" spans="1:17" ht="33" customHeight="1" thickBot="1" x14ac:dyDescent="0.35">
      <c r="A33" s="65" t="s">
        <v>133</v>
      </c>
      <c r="B33" s="437"/>
      <c r="C33" s="438"/>
      <c r="D33" s="438"/>
      <c r="E33" s="438"/>
      <c r="F33" s="438"/>
      <c r="G33" s="438"/>
      <c r="H33" s="439"/>
      <c r="I33" s="66" t="s">
        <v>134</v>
      </c>
      <c r="J33" s="67">
        <f>SUM(J27:J32)</f>
        <v>0</v>
      </c>
      <c r="K33" s="69">
        <f>SUM(K27:K31)</f>
        <v>0</v>
      </c>
      <c r="L33" s="66" t="s">
        <v>134</v>
      </c>
      <c r="M33" s="68">
        <f>SUM(M30:M31)</f>
        <v>0</v>
      </c>
      <c r="N33" s="68">
        <f>SUM(N30:N31)</f>
        <v>0</v>
      </c>
      <c r="O33" s="118" t="s">
        <v>134</v>
      </c>
      <c r="P33" s="70">
        <f>SUM(P27:P31)</f>
        <v>0</v>
      </c>
      <c r="Q33" s="4"/>
    </row>
    <row r="34" spans="1:17" ht="33" customHeight="1" thickTop="1" x14ac:dyDescent="0.3">
      <c r="A34" s="157" t="s">
        <v>112</v>
      </c>
      <c r="B34" s="102" t="s">
        <v>113</v>
      </c>
      <c r="C34" s="446"/>
      <c r="D34" s="447"/>
      <c r="E34" s="102" t="s">
        <v>114</v>
      </c>
      <c r="F34" s="435"/>
      <c r="G34" s="435"/>
      <c r="H34" s="436"/>
      <c r="I34" s="57" t="s">
        <v>115</v>
      </c>
      <c r="J34" s="35"/>
      <c r="K34" s="35"/>
      <c r="L34" s="58" t="s">
        <v>116</v>
      </c>
      <c r="M34" s="182"/>
      <c r="N34" s="37"/>
      <c r="O34" s="124"/>
      <c r="P34" s="40"/>
      <c r="Q34" s="4"/>
    </row>
    <row r="35" spans="1:17" ht="33" customHeight="1" x14ac:dyDescent="0.3">
      <c r="A35" s="155" t="s">
        <v>117</v>
      </c>
      <c r="B35" s="62" t="s">
        <v>118</v>
      </c>
      <c r="C35" s="433"/>
      <c r="D35" s="443"/>
      <c r="E35" s="444" t="s">
        <v>119</v>
      </c>
      <c r="F35" s="445"/>
      <c r="G35" s="433"/>
      <c r="H35" s="434"/>
      <c r="I35" s="57" t="s">
        <v>120</v>
      </c>
      <c r="J35" s="36"/>
      <c r="K35" s="36"/>
      <c r="L35" s="59" t="s">
        <v>121</v>
      </c>
      <c r="M35" s="37"/>
      <c r="N35" s="37"/>
      <c r="O35" s="110"/>
      <c r="P35" s="40"/>
      <c r="Q35" s="4"/>
    </row>
    <row r="36" spans="1:17" ht="33" customHeight="1" x14ac:dyDescent="0.3">
      <c r="A36" s="60" t="s">
        <v>122</v>
      </c>
      <c r="B36" s="458"/>
      <c r="C36" s="345"/>
      <c r="D36" s="61" t="s">
        <v>123</v>
      </c>
      <c r="E36" s="456"/>
      <c r="F36" s="457"/>
      <c r="G36" s="457"/>
      <c r="H36" s="61" t="s">
        <v>124</v>
      </c>
      <c r="I36" s="489"/>
      <c r="J36" s="490"/>
      <c r="K36" s="491"/>
      <c r="L36" s="59" t="s">
        <v>125</v>
      </c>
      <c r="M36" s="37"/>
      <c r="N36" s="36"/>
      <c r="O36" s="110"/>
      <c r="P36" s="40"/>
      <c r="Q36" s="4"/>
    </row>
    <row r="37" spans="1:17" ht="33" customHeight="1" x14ac:dyDescent="0.3">
      <c r="A37" s="62" t="s">
        <v>126</v>
      </c>
      <c r="B37" s="458"/>
      <c r="C37" s="488"/>
      <c r="D37" s="63" t="s">
        <v>123</v>
      </c>
      <c r="E37" s="456"/>
      <c r="F37" s="457"/>
      <c r="G37" s="457"/>
      <c r="H37" s="63" t="s">
        <v>124</v>
      </c>
      <c r="I37" s="492"/>
      <c r="J37" s="493"/>
      <c r="K37" s="494"/>
      <c r="L37" s="64" t="s">
        <v>127</v>
      </c>
      <c r="M37" s="175">
        <f>SUM(M34:M36)</f>
        <v>0</v>
      </c>
      <c r="N37" s="176">
        <f>SUM(N34:N36)</f>
        <v>0</v>
      </c>
      <c r="O37" s="110"/>
      <c r="P37" s="39"/>
      <c r="Q37" s="4"/>
    </row>
    <row r="38" spans="1:17" ht="17.45" customHeight="1" x14ac:dyDescent="0.3">
      <c r="A38" s="440" t="s">
        <v>128</v>
      </c>
      <c r="B38" s="441"/>
      <c r="C38" s="325"/>
      <c r="D38" s="464"/>
      <c r="E38" s="450" t="s">
        <v>129</v>
      </c>
      <c r="F38" s="448">
        <v>0.72499999999999998</v>
      </c>
      <c r="G38" s="450" t="s">
        <v>130</v>
      </c>
      <c r="H38" s="452"/>
      <c r="I38" s="454" t="s">
        <v>131</v>
      </c>
      <c r="J38" s="431">
        <f>ROUND(IF(D38*F38=" ",0,D38*F38),2)</f>
        <v>0</v>
      </c>
      <c r="K38" s="459"/>
      <c r="L38" s="454" t="s">
        <v>132</v>
      </c>
      <c r="M38" s="429"/>
      <c r="N38" s="429"/>
      <c r="O38" s="125"/>
      <c r="P38" s="39"/>
      <c r="Q38" s="4"/>
    </row>
    <row r="39" spans="1:17" ht="17.45" customHeight="1" x14ac:dyDescent="0.3">
      <c r="A39" s="442"/>
      <c r="B39" s="378"/>
      <c r="C39" s="378"/>
      <c r="D39" s="451"/>
      <c r="E39" s="451"/>
      <c r="F39" s="449"/>
      <c r="G39" s="451"/>
      <c r="H39" s="453"/>
      <c r="I39" s="455"/>
      <c r="J39" s="432"/>
      <c r="K39" s="432"/>
      <c r="L39" s="455"/>
      <c r="M39" s="430"/>
      <c r="N39" s="430"/>
      <c r="O39" s="110"/>
      <c r="P39" s="171"/>
      <c r="Q39" s="4"/>
    </row>
    <row r="40" spans="1:17" ht="33" customHeight="1" thickBot="1" x14ac:dyDescent="0.35">
      <c r="A40" s="65" t="s">
        <v>133</v>
      </c>
      <c r="B40" s="437"/>
      <c r="C40" s="438"/>
      <c r="D40" s="438"/>
      <c r="E40" s="438"/>
      <c r="F40" s="438"/>
      <c r="G40" s="438"/>
      <c r="H40" s="439"/>
      <c r="I40" s="66" t="s">
        <v>134</v>
      </c>
      <c r="J40" s="67">
        <f>SUM(J34:J39)</f>
        <v>0</v>
      </c>
      <c r="K40" s="69">
        <f>SUM(K34:K38)</f>
        <v>0</v>
      </c>
      <c r="L40" s="66" t="s">
        <v>134</v>
      </c>
      <c r="M40" s="68">
        <f>SUM(M37:M38)</f>
        <v>0</v>
      </c>
      <c r="N40" s="68">
        <f>SUM(N37:N38)</f>
        <v>0</v>
      </c>
      <c r="O40" s="117" t="s">
        <v>134</v>
      </c>
      <c r="P40" s="70">
        <f>SUM(P34:P38)</f>
        <v>0</v>
      </c>
      <c r="Q40" s="4"/>
    </row>
    <row r="41" spans="1:17" ht="33" customHeight="1" thickTop="1" x14ac:dyDescent="0.3">
      <c r="A41" s="157" t="s">
        <v>112</v>
      </c>
      <c r="B41" s="102" t="s">
        <v>113</v>
      </c>
      <c r="C41" s="446"/>
      <c r="D41" s="447"/>
      <c r="E41" s="102" t="s">
        <v>114</v>
      </c>
      <c r="F41" s="435"/>
      <c r="G41" s="435"/>
      <c r="H41" s="436"/>
      <c r="I41" s="57" t="s">
        <v>115</v>
      </c>
      <c r="J41" s="35"/>
      <c r="K41" s="35"/>
      <c r="L41" s="58" t="s">
        <v>116</v>
      </c>
      <c r="M41" s="182"/>
      <c r="N41" s="37"/>
      <c r="O41" s="124"/>
      <c r="P41" s="40"/>
      <c r="Q41" s="4"/>
    </row>
    <row r="42" spans="1:17" ht="33" customHeight="1" x14ac:dyDescent="0.3">
      <c r="A42" s="155" t="s">
        <v>117</v>
      </c>
      <c r="B42" s="62" t="s">
        <v>118</v>
      </c>
      <c r="C42" s="433"/>
      <c r="D42" s="443"/>
      <c r="E42" s="444" t="s">
        <v>119</v>
      </c>
      <c r="F42" s="445"/>
      <c r="G42" s="433"/>
      <c r="H42" s="434"/>
      <c r="I42" s="57" t="s">
        <v>120</v>
      </c>
      <c r="J42" s="36"/>
      <c r="K42" s="36"/>
      <c r="L42" s="59" t="s">
        <v>121</v>
      </c>
      <c r="M42" s="37"/>
      <c r="N42" s="37"/>
      <c r="O42" s="110"/>
      <c r="P42" s="40"/>
      <c r="Q42" s="4"/>
    </row>
    <row r="43" spans="1:17" ht="33" customHeight="1" x14ac:dyDescent="0.3">
      <c r="A43" s="60" t="s">
        <v>122</v>
      </c>
      <c r="B43" s="458"/>
      <c r="C43" s="345"/>
      <c r="D43" s="61" t="s">
        <v>123</v>
      </c>
      <c r="E43" s="456"/>
      <c r="F43" s="457"/>
      <c r="G43" s="457"/>
      <c r="H43" s="61" t="s">
        <v>124</v>
      </c>
      <c r="I43" s="489"/>
      <c r="J43" s="490"/>
      <c r="K43" s="491"/>
      <c r="L43" s="59" t="s">
        <v>125</v>
      </c>
      <c r="M43" s="37"/>
      <c r="N43" s="36"/>
      <c r="O43" s="110"/>
      <c r="P43" s="40"/>
      <c r="Q43" s="4"/>
    </row>
    <row r="44" spans="1:17" ht="33" customHeight="1" x14ac:dyDescent="0.3">
      <c r="A44" s="62" t="s">
        <v>126</v>
      </c>
      <c r="B44" s="458"/>
      <c r="C44" s="488"/>
      <c r="D44" s="63" t="s">
        <v>123</v>
      </c>
      <c r="E44" s="456"/>
      <c r="F44" s="457"/>
      <c r="G44" s="457"/>
      <c r="H44" s="63" t="s">
        <v>124</v>
      </c>
      <c r="I44" s="492"/>
      <c r="J44" s="493"/>
      <c r="K44" s="494"/>
      <c r="L44" s="64" t="s">
        <v>127</v>
      </c>
      <c r="M44" s="175">
        <f>SUM(M41:M43)</f>
        <v>0</v>
      </c>
      <c r="N44" s="176">
        <f>SUM(N41:N43)</f>
        <v>0</v>
      </c>
      <c r="O44" s="110"/>
      <c r="P44" s="39"/>
      <c r="Q44" s="4"/>
    </row>
    <row r="45" spans="1:17" ht="17.45" customHeight="1" x14ac:dyDescent="0.3">
      <c r="A45" s="440" t="s">
        <v>128</v>
      </c>
      <c r="B45" s="441"/>
      <c r="C45" s="325"/>
      <c r="D45" s="464"/>
      <c r="E45" s="450" t="s">
        <v>129</v>
      </c>
      <c r="F45" s="448">
        <v>0.72499999999999998</v>
      </c>
      <c r="G45" s="450" t="s">
        <v>130</v>
      </c>
      <c r="H45" s="452"/>
      <c r="I45" s="454" t="s">
        <v>131</v>
      </c>
      <c r="J45" s="431">
        <f>ROUND(IF(D45*F45=" ",0,D45*F45),2)</f>
        <v>0</v>
      </c>
      <c r="K45" s="459"/>
      <c r="L45" s="454" t="s">
        <v>132</v>
      </c>
      <c r="M45" s="429"/>
      <c r="N45" s="429"/>
      <c r="O45" s="125"/>
      <c r="P45" s="39"/>
      <c r="Q45" s="4"/>
    </row>
    <row r="46" spans="1:17" ht="17.45" customHeight="1" x14ac:dyDescent="0.3">
      <c r="A46" s="442"/>
      <c r="B46" s="378"/>
      <c r="C46" s="378"/>
      <c r="D46" s="451"/>
      <c r="E46" s="451"/>
      <c r="F46" s="449"/>
      <c r="G46" s="451"/>
      <c r="H46" s="453"/>
      <c r="I46" s="455"/>
      <c r="J46" s="432"/>
      <c r="K46" s="432"/>
      <c r="L46" s="455"/>
      <c r="M46" s="430"/>
      <c r="N46" s="430"/>
      <c r="O46" s="110"/>
      <c r="P46" s="171"/>
      <c r="Q46" s="4"/>
    </row>
    <row r="47" spans="1:17" ht="33" customHeight="1" thickBot="1" x14ac:dyDescent="0.35">
      <c r="A47" s="65" t="s">
        <v>133</v>
      </c>
      <c r="B47" s="437"/>
      <c r="C47" s="438"/>
      <c r="D47" s="438"/>
      <c r="E47" s="438"/>
      <c r="F47" s="438"/>
      <c r="G47" s="438"/>
      <c r="H47" s="439"/>
      <c r="I47" s="66" t="s">
        <v>134</v>
      </c>
      <c r="J47" s="67">
        <f>SUM(J41:J46)</f>
        <v>0</v>
      </c>
      <c r="K47" s="69">
        <f>SUM(K41:K45)</f>
        <v>0</v>
      </c>
      <c r="L47" s="66" t="s">
        <v>134</v>
      </c>
      <c r="M47" s="68">
        <f>SUM(M44:M45)</f>
        <v>0</v>
      </c>
      <c r="N47" s="68">
        <f>SUM(N44:N45)</f>
        <v>0</v>
      </c>
      <c r="O47" s="120" t="s">
        <v>134</v>
      </c>
      <c r="P47" s="70">
        <f>SUM(P41:P45)</f>
        <v>0</v>
      </c>
      <c r="Q47" s="4"/>
    </row>
    <row r="48" spans="1:17" ht="36" customHeight="1" thickTop="1" x14ac:dyDescent="0.3">
      <c r="A48" s="74"/>
      <c r="B48" s="75"/>
      <c r="C48" s="75"/>
      <c r="D48" s="75"/>
      <c r="E48" s="75"/>
      <c r="F48" s="75"/>
      <c r="G48" s="75"/>
      <c r="H48" s="75"/>
      <c r="I48" s="76" t="s">
        <v>115</v>
      </c>
      <c r="J48" s="163">
        <f>SUM(J41,J34,J27,J20,J13)</f>
        <v>0</v>
      </c>
      <c r="K48" s="77">
        <f>SUM(K41,K34,K27,K20,K13)</f>
        <v>0</v>
      </c>
      <c r="L48" s="78" t="s">
        <v>135</v>
      </c>
      <c r="M48" s="79">
        <f>SUM(M44,M37,M30,M23,M16)</f>
        <v>0</v>
      </c>
      <c r="N48" s="79">
        <f>SUM(N44,N37,N30,N23,N16)</f>
        <v>0</v>
      </c>
      <c r="O48" s="103" t="s">
        <v>136</v>
      </c>
      <c r="P48" s="80">
        <f>SUM(P19,P26,P33,P40,P47)</f>
        <v>0</v>
      </c>
    </row>
    <row r="49" spans="1:17" ht="33" customHeight="1" x14ac:dyDescent="0.3">
      <c r="B49" s="81"/>
      <c r="C49" s="81"/>
      <c r="D49" s="81"/>
      <c r="E49" s="81"/>
      <c r="F49" s="82"/>
      <c r="G49" s="514" t="s">
        <v>137</v>
      </c>
      <c r="H49" s="515"/>
      <c r="I49" s="83" t="s">
        <v>120</v>
      </c>
      <c r="J49" s="164">
        <f>SUM(J42,J35,J28,J21,J14)</f>
        <v>0</v>
      </c>
      <c r="K49" s="84">
        <f>SUM(K42,K35,K28,K21,K14)</f>
        <v>0</v>
      </c>
      <c r="L49" s="85" t="s">
        <v>138</v>
      </c>
      <c r="M49" s="86">
        <f>SUM(M45,M38,M31,M24,M17)</f>
        <v>0</v>
      </c>
      <c r="N49" s="86">
        <f>SUM(N45,N38,N31,N24,N17)</f>
        <v>0</v>
      </c>
      <c r="O49" s="87"/>
      <c r="P49" s="88"/>
    </row>
    <row r="50" spans="1:17" ht="33" customHeight="1" x14ac:dyDescent="0.3">
      <c r="G50" s="515"/>
      <c r="H50" s="515"/>
      <c r="I50" s="89" t="s">
        <v>131</v>
      </c>
      <c r="J50" s="164">
        <f>SUM(J17,J24,J31,J38,J45)</f>
        <v>0</v>
      </c>
      <c r="K50" s="156"/>
      <c r="L50" s="91"/>
      <c r="M50" s="91"/>
      <c r="N50" s="92"/>
      <c r="O50" s="104"/>
      <c r="P50" s="93"/>
    </row>
    <row r="51" spans="1:17" ht="18" customHeight="1" x14ac:dyDescent="0.3">
      <c r="A51" s="112" t="s">
        <v>139</v>
      </c>
      <c r="B51"/>
      <c r="C51" s="16"/>
      <c r="D51" s="16"/>
      <c r="E51" s="16"/>
      <c r="I51" s="3"/>
      <c r="K51" s="94"/>
      <c r="L51" s="95"/>
      <c r="M51" s="95"/>
      <c r="N51" s="95"/>
      <c r="O51" s="96"/>
    </row>
    <row r="52" spans="1:17" ht="18" customHeight="1" x14ac:dyDescent="0.3">
      <c r="A52" s="113">
        <v>-1</v>
      </c>
      <c r="B52" s="507" t="s">
        <v>140</v>
      </c>
      <c r="C52" s="506"/>
      <c r="D52" s="177"/>
      <c r="E52" s="113">
        <v>-2</v>
      </c>
      <c r="F52" s="512" t="s">
        <v>141</v>
      </c>
      <c r="G52" s="513"/>
      <c r="H52" s="513"/>
      <c r="I52" s="114">
        <v>-3</v>
      </c>
      <c r="J52" s="509" t="s">
        <v>142</v>
      </c>
      <c r="K52" s="510"/>
      <c r="L52" s="510"/>
    </row>
    <row r="53" spans="1:17" ht="18" customHeight="1" x14ac:dyDescent="0.3">
      <c r="B53" s="511" t="s">
        <v>143</v>
      </c>
      <c r="C53" s="506"/>
      <c r="D53"/>
      <c r="E53" s="177"/>
      <c r="F53" s="507" t="s">
        <v>144</v>
      </c>
      <c r="G53" s="506"/>
      <c r="H53" s="97"/>
      <c r="I53" s="199"/>
      <c r="J53" s="510"/>
      <c r="K53" s="510"/>
      <c r="L53" s="510"/>
      <c r="O53" s="3"/>
      <c r="Q53" s="2"/>
    </row>
    <row r="54" spans="1:17" ht="18" customHeight="1" x14ac:dyDescent="0.3">
      <c r="B54" s="198" t="s">
        <v>145</v>
      </c>
      <c r="C54" s="177"/>
      <c r="D54" s="177"/>
      <c r="E54" s="177"/>
      <c r="F54" s="505" t="s">
        <v>146</v>
      </c>
      <c r="G54" s="506"/>
      <c r="H54" s="97"/>
      <c r="I54" s="97"/>
      <c r="J54" s="510"/>
      <c r="K54" s="510"/>
      <c r="L54" s="510"/>
      <c r="O54" s="3"/>
    </row>
    <row r="55" spans="1:17" ht="18" customHeight="1" x14ac:dyDescent="0.3">
      <c r="A55" s="17"/>
      <c r="B55" s="511" t="s">
        <v>147</v>
      </c>
      <c r="C55" s="506"/>
      <c r="D55"/>
      <c r="E55" s="177"/>
      <c r="F55" s="507" t="s">
        <v>148</v>
      </c>
      <c r="G55" s="506"/>
      <c r="H55" s="97"/>
      <c r="I55" s="97"/>
      <c r="J55" s="510"/>
      <c r="K55" s="510"/>
      <c r="L55" s="510"/>
      <c r="M55" s="5"/>
      <c r="N55" s="5"/>
      <c r="O55" s="7"/>
      <c r="P55" s="98"/>
      <c r="Q55" s="99"/>
    </row>
    <row r="56" spans="1:17" ht="18" customHeight="1" x14ac:dyDescent="0.3">
      <c r="B56" s="186"/>
      <c r="C56" s="186"/>
      <c r="D56" s="186"/>
      <c r="E56" s="186"/>
      <c r="F56" s="505" t="s">
        <v>149</v>
      </c>
      <c r="G56" s="506"/>
      <c r="H56" s="97"/>
      <c r="I56" s="100"/>
      <c r="J56" s="510"/>
      <c r="K56" s="510"/>
      <c r="L56" s="510"/>
      <c r="M56" s="5"/>
      <c r="N56" s="5"/>
      <c r="O56" s="7"/>
    </row>
    <row r="57" spans="1:17" ht="12" customHeight="1" x14ac:dyDescent="0.2">
      <c r="A57" s="17"/>
      <c r="B57" s="5"/>
      <c r="C57" s="5"/>
      <c r="D57" s="5"/>
      <c r="E57" s="5"/>
      <c r="F57" s="5"/>
      <c r="G57" s="5"/>
      <c r="H57" s="5"/>
      <c r="I57" s="7"/>
      <c r="J57" s="5"/>
      <c r="K57" s="5"/>
      <c r="L57" s="5"/>
      <c r="M57" s="5"/>
      <c r="N57" s="5"/>
      <c r="O57" s="7"/>
      <c r="P57" s="98"/>
      <c r="Q57" s="99"/>
    </row>
    <row r="58" spans="1:17" ht="20.25" x14ac:dyDescent="0.3">
      <c r="A58" s="111" t="s">
        <v>150</v>
      </c>
      <c r="B58" s="190" t="s">
        <v>151</v>
      </c>
      <c r="C58" s="177"/>
      <c r="D58" s="177"/>
      <c r="E58" s="177"/>
      <c r="F58" s="177"/>
      <c r="G58" s="177"/>
      <c r="H58" s="177"/>
      <c r="I58" s="177"/>
      <c r="J58" s="177"/>
      <c r="K58" s="177"/>
      <c r="L58"/>
      <c r="M58"/>
      <c r="N58"/>
      <c r="O58" s="3"/>
      <c r="P58" s="98"/>
      <c r="Q58" s="99"/>
    </row>
    <row r="59" spans="1:17" ht="20.25" x14ac:dyDescent="0.3">
      <c r="A59" s="5"/>
      <c r="B59" s="508" t="s">
        <v>152</v>
      </c>
      <c r="C59" s="508"/>
      <c r="D59" s="508"/>
      <c r="E59" s="508"/>
      <c r="F59" s="508"/>
      <c r="I59" s="3"/>
      <c r="L59" s="5"/>
      <c r="M59" s="5"/>
      <c r="N59" s="5"/>
      <c r="O59" s="7"/>
      <c r="P59" s="5"/>
      <c r="Q59" s="5"/>
    </row>
    <row r="60" spans="1:17" ht="20.25" x14ac:dyDescent="0.3">
      <c r="A60" s="5"/>
      <c r="B60" s="5"/>
      <c r="C60" s="503" t="s">
        <v>108</v>
      </c>
      <c r="D60" s="503"/>
      <c r="E60" s="503"/>
      <c r="F60" s="97"/>
      <c r="G60" s="504">
        <v>143.1</v>
      </c>
      <c r="H60" s="366"/>
      <c r="I60" s="3"/>
      <c r="L60" s="5"/>
      <c r="N60" s="101"/>
      <c r="O60" s="7"/>
      <c r="P60" s="5"/>
      <c r="Q60" s="5"/>
    </row>
    <row r="61" spans="1:17" ht="20.25" x14ac:dyDescent="0.3">
      <c r="B61" s="5"/>
      <c r="C61" s="503" t="s">
        <v>153</v>
      </c>
      <c r="D61" s="503"/>
      <c r="E61" s="503"/>
      <c r="F61" s="503"/>
      <c r="G61" s="504">
        <v>163.4</v>
      </c>
      <c r="H61" s="366"/>
      <c r="I61" s="3"/>
      <c r="N61" s="101"/>
      <c r="O61" s="5"/>
      <c r="Q61" s="5"/>
    </row>
    <row r="62" spans="1:17" ht="12" customHeight="1" x14ac:dyDescent="0.2">
      <c r="A62" s="5" t="s">
        <v>97</v>
      </c>
      <c r="B62" s="5"/>
      <c r="C62" s="5"/>
      <c r="D62" s="5"/>
      <c r="E62" s="5"/>
      <c r="F62" s="5"/>
      <c r="G62" s="5"/>
      <c r="H62" s="5"/>
      <c r="I62" s="7"/>
      <c r="J62" s="5"/>
      <c r="K62" s="5"/>
      <c r="L62" s="5"/>
      <c r="M62" s="5"/>
      <c r="N62" s="5"/>
      <c r="O62" s="7"/>
      <c r="P62" s="148" t="s">
        <v>98</v>
      </c>
      <c r="Q62" s="99"/>
    </row>
  </sheetData>
  <sheetProtection sheet="1" objects="1" scenarios="1"/>
  <mergeCells count="144">
    <mergeCell ref="C42:D42"/>
    <mergeCell ref="E42:F42"/>
    <mergeCell ref="G42:H42"/>
    <mergeCell ref="C35:D35"/>
    <mergeCell ref="E35:F35"/>
    <mergeCell ref="E36:G36"/>
    <mergeCell ref="B37:C37"/>
    <mergeCell ref="E37:G37"/>
    <mergeCell ref="G35:H35"/>
    <mergeCell ref="C41:D41"/>
    <mergeCell ref="B40:H40"/>
    <mergeCell ref="F41:H41"/>
    <mergeCell ref="B36:C36"/>
    <mergeCell ref="A38:C39"/>
    <mergeCell ref="E38:E39"/>
    <mergeCell ref="G38:H39"/>
    <mergeCell ref="D38:D39"/>
    <mergeCell ref="F38:F39"/>
    <mergeCell ref="C60:E60"/>
    <mergeCell ref="G60:H60"/>
    <mergeCell ref="C61:F61"/>
    <mergeCell ref="G61:H61"/>
    <mergeCell ref="B47:H47"/>
    <mergeCell ref="G49:H50"/>
    <mergeCell ref="F52:H52"/>
    <mergeCell ref="B52:C52"/>
    <mergeCell ref="B59:F59"/>
    <mergeCell ref="B29:C29"/>
    <mergeCell ref="E29:G29"/>
    <mergeCell ref="B30:C30"/>
    <mergeCell ref="E30:G30"/>
    <mergeCell ref="A31:C32"/>
    <mergeCell ref="E31:E32"/>
    <mergeCell ref="G31:H32"/>
    <mergeCell ref="B33:H33"/>
    <mergeCell ref="F34:H34"/>
    <mergeCell ref="C34:D34"/>
    <mergeCell ref="F27:H27"/>
    <mergeCell ref="B26:H26"/>
    <mergeCell ref="A24:C25"/>
    <mergeCell ref="E24:E25"/>
    <mergeCell ref="G24:H25"/>
    <mergeCell ref="C27:D27"/>
    <mergeCell ref="F24:F25"/>
    <mergeCell ref="C21:D21"/>
    <mergeCell ref="E21:F21"/>
    <mergeCell ref="C28:D28"/>
    <mergeCell ref="E28:F28"/>
    <mergeCell ref="G28:H28"/>
    <mergeCell ref="D24:D25"/>
    <mergeCell ref="D31:D32"/>
    <mergeCell ref="F31:F32"/>
    <mergeCell ref="J52:L56"/>
    <mergeCell ref="F53:G53"/>
    <mergeCell ref="F54:G54"/>
    <mergeCell ref="F55:G55"/>
    <mergeCell ref="F56:G56"/>
    <mergeCell ref="B43:C43"/>
    <mergeCell ref="E43:G43"/>
    <mergeCell ref="B55:C55"/>
    <mergeCell ref="B44:C44"/>
    <mergeCell ref="E44:G44"/>
    <mergeCell ref="D45:D46"/>
    <mergeCell ref="F45:F46"/>
    <mergeCell ref="A45:C46"/>
    <mergeCell ref="E45:E46"/>
    <mergeCell ref="G45:H46"/>
    <mergeCell ref="B53:C53"/>
    <mergeCell ref="I45:I46"/>
    <mergeCell ref="J45:J46"/>
    <mergeCell ref="O6:P6"/>
    <mergeCell ref="E7:H7"/>
    <mergeCell ref="C6:H6"/>
    <mergeCell ref="O11:P11"/>
    <mergeCell ref="I15:K16"/>
    <mergeCell ref="B16:C16"/>
    <mergeCell ref="I11:K11"/>
    <mergeCell ref="A6:B6"/>
    <mergeCell ref="M4:N4"/>
    <mergeCell ref="L11:N11"/>
    <mergeCell ref="C8:H10"/>
    <mergeCell ref="B7:D7"/>
    <mergeCell ref="C13:D13"/>
    <mergeCell ref="F13:H13"/>
    <mergeCell ref="B11:H12"/>
    <mergeCell ref="I6:K6"/>
    <mergeCell ref="L6:N6"/>
    <mergeCell ref="C14:D14"/>
    <mergeCell ref="A4:B4"/>
    <mergeCell ref="B15:C15"/>
    <mergeCell ref="E15:G15"/>
    <mergeCell ref="C5:H5"/>
    <mergeCell ref="E16:G16"/>
    <mergeCell ref="G14:H14"/>
    <mergeCell ref="D1:M1"/>
    <mergeCell ref="F2:L2"/>
    <mergeCell ref="K17:K18"/>
    <mergeCell ref="L17:L18"/>
    <mergeCell ref="M17:M18"/>
    <mergeCell ref="K24:K25"/>
    <mergeCell ref="L24:L25"/>
    <mergeCell ref="M24:M25"/>
    <mergeCell ref="F3:L3"/>
    <mergeCell ref="C4:H4"/>
    <mergeCell ref="E14:F14"/>
    <mergeCell ref="B23:C23"/>
    <mergeCell ref="C20:D20"/>
    <mergeCell ref="A17:C18"/>
    <mergeCell ref="E17:E18"/>
    <mergeCell ref="D17:D18"/>
    <mergeCell ref="F17:F18"/>
    <mergeCell ref="J17:J18"/>
    <mergeCell ref="F20:H20"/>
    <mergeCell ref="I22:K23"/>
    <mergeCell ref="G21:H21"/>
    <mergeCell ref="N17:N18"/>
    <mergeCell ref="N24:N25"/>
    <mergeCell ref="I24:I25"/>
    <mergeCell ref="G17:H18"/>
    <mergeCell ref="I17:I18"/>
    <mergeCell ref="J24:J25"/>
    <mergeCell ref="B19:H19"/>
    <mergeCell ref="B22:C22"/>
    <mergeCell ref="E22:G22"/>
    <mergeCell ref="E23:G23"/>
    <mergeCell ref="L38:L39"/>
    <mergeCell ref="M38:M39"/>
    <mergeCell ref="N38:N39"/>
    <mergeCell ref="I43:K44"/>
    <mergeCell ref="K45:K46"/>
    <mergeCell ref="L45:L46"/>
    <mergeCell ref="M45:M46"/>
    <mergeCell ref="N45:N46"/>
    <mergeCell ref="I29:K30"/>
    <mergeCell ref="K31:K32"/>
    <mergeCell ref="L31:L32"/>
    <mergeCell ref="M31:M32"/>
    <mergeCell ref="N31:N32"/>
    <mergeCell ref="I31:I32"/>
    <mergeCell ref="I38:I39"/>
    <mergeCell ref="I36:K37"/>
    <mergeCell ref="K38:K39"/>
    <mergeCell ref="J31:J32"/>
    <mergeCell ref="J38:J39"/>
  </mergeCells>
  <phoneticPr fontId="0" type="noConversion"/>
  <conditionalFormatting sqref="I50 H56:I56 H59:I59">
    <cfRule type="expression" priority="79" stopIfTrue="1">
      <formula>""" ""=0"</formula>
    </cfRule>
  </conditionalFormatting>
  <conditionalFormatting sqref="I52:J52 H65 H68:I68 H74">
    <cfRule type="expression" priority="216" stopIfTrue="1">
      <formula>""" ""=0"</formula>
    </cfRule>
  </conditionalFormatting>
  <conditionalFormatting sqref="J17">
    <cfRule type="expression" priority="25" stopIfTrue="1">
      <formula>""" ""=0"</formula>
    </cfRule>
  </conditionalFormatting>
  <conditionalFormatting sqref="J24">
    <cfRule type="expression" priority="24" stopIfTrue="1">
      <formula>""" ""=0"</formula>
    </cfRule>
  </conditionalFormatting>
  <conditionalFormatting sqref="J31">
    <cfRule type="expression" priority="23" stopIfTrue="1">
      <formula>""" ""=0"</formula>
    </cfRule>
  </conditionalFormatting>
  <conditionalFormatting sqref="J38">
    <cfRule type="expression" priority="22" stopIfTrue="1">
      <formula>""" ""=0"</formula>
    </cfRule>
  </conditionalFormatting>
  <conditionalFormatting sqref="J45">
    <cfRule type="expression" priority="21" stopIfTrue="1">
      <formula>""" ""=0"</formula>
    </cfRule>
  </conditionalFormatting>
  <conditionalFormatting sqref="K58 K64:L64 K66 K70">
    <cfRule type="cellIs" dxfId="74" priority="213" stopIfTrue="1" operator="greaterThan">
      <formula>28</formula>
    </cfRule>
  </conditionalFormatting>
  <conditionalFormatting sqref="K58:L58 M51:M54 K63:M63 K65:M65 K67:L67 K69:L69 K71:L71">
    <cfRule type="cellIs" dxfId="73" priority="215" stopIfTrue="1" operator="greaterThan">
      <formula>28</formula>
    </cfRule>
  </conditionalFormatting>
  <conditionalFormatting sqref="K51:M51 M52:M54 M56 K57:M57 K59:M59">
    <cfRule type="cellIs" dxfId="72" priority="76" stopIfTrue="1" operator="greaterThan">
      <formula>28</formula>
    </cfRule>
  </conditionalFormatting>
  <conditionalFormatting sqref="L17">
    <cfRule type="expression" priority="48" stopIfTrue="1">
      <formula>""" ""=0"</formula>
    </cfRule>
  </conditionalFormatting>
  <conditionalFormatting sqref="L24">
    <cfRule type="expression" priority="45" stopIfTrue="1">
      <formula>""" ""=0"</formula>
    </cfRule>
  </conditionalFormatting>
  <conditionalFormatting sqref="L31">
    <cfRule type="expression" priority="42" stopIfTrue="1">
      <formula>""" ""=0"</formula>
    </cfRule>
  </conditionalFormatting>
  <conditionalFormatting sqref="L38">
    <cfRule type="expression" priority="39" stopIfTrue="1">
      <formula>""" ""=0"</formula>
    </cfRule>
  </conditionalFormatting>
  <conditionalFormatting sqref="L45">
    <cfRule type="expression" priority="36" stopIfTrue="1">
      <formula>""" ""=0"</formula>
    </cfRule>
  </conditionalFormatting>
  <conditionalFormatting sqref="L60">
    <cfRule type="cellIs" dxfId="71" priority="33" stopIfTrue="1" operator="greaterThan">
      <formula>28</formula>
    </cfRule>
  </conditionalFormatting>
  <conditionalFormatting sqref="L61:M61">
    <cfRule type="cellIs" dxfId="70" priority="31" stopIfTrue="1" operator="greaterThan">
      <formula>28</formula>
    </cfRule>
  </conditionalFormatting>
  <conditionalFormatting sqref="L64:M64 L58 L66 L70">
    <cfRule type="cellIs" dxfId="69" priority="214" stopIfTrue="1" operator="greaterThan">
      <formula>30</formula>
    </cfRule>
  </conditionalFormatting>
  <conditionalFormatting sqref="M52 M55">
    <cfRule type="cellIs" dxfId="68" priority="77" stopIfTrue="1" operator="greaterThan">
      <formula>30</formula>
    </cfRule>
  </conditionalFormatting>
  <conditionalFormatting sqref="M60">
    <cfRule type="cellIs" dxfId="67" priority="32" stopIfTrue="1" operator="greaterThan">
      <formula>30</formula>
    </cfRule>
  </conditionalFormatting>
  <conditionalFormatting sqref="M13:N13">
    <cfRule type="cellIs" dxfId="66" priority="5" stopIfTrue="1" operator="greaterThan">
      <formula>28</formula>
    </cfRule>
  </conditionalFormatting>
  <conditionalFormatting sqref="M20:N20">
    <cfRule type="cellIs" dxfId="65" priority="4" stopIfTrue="1" operator="greaterThan">
      <formula>28</formula>
    </cfRule>
  </conditionalFormatting>
  <conditionalFormatting sqref="M27:N27">
    <cfRule type="cellIs" dxfId="64" priority="3" stopIfTrue="1" operator="greaterThan">
      <formula>28</formula>
    </cfRule>
  </conditionalFormatting>
  <conditionalFormatting sqref="M34:N34">
    <cfRule type="cellIs" dxfId="63" priority="2" stopIfTrue="1" operator="greaterThan">
      <formula>28</formula>
    </cfRule>
  </conditionalFormatting>
  <conditionalFormatting sqref="M41:N41">
    <cfRule type="cellIs" dxfId="62" priority="1" stopIfTrue="1" operator="greaterThan">
      <formula>28</formula>
    </cfRule>
  </conditionalFormatting>
  <dataValidations xWindow="52" yWindow="351" count="10">
    <dataValidation allowBlank="1" showInputMessage="1" showErrorMessage="1" prompt="Time must be entered in the following format:   h:mm" sqref="B36:B37 E36:G37 B29:B30 B22:B23 B15:B16 E22:G23 E15:G16 E29:G30 B43:B44 E43:G44" xr:uid="{00000000-0002-0000-0300-000000000000}"/>
    <dataValidation type="list" allowBlank="1" showInputMessage="1" showErrorMessage="1" sqref="F45:F46 F17:F18 F24:F25 F31:F32 F38:F39" xr:uid="{00000000-0002-0000-0300-000001000000}">
      <formula1>"0.33, .67, .70, .725"</formula1>
    </dataValidation>
    <dataValidation type="list" allowBlank="1" showInputMessage="1" showErrorMessage="1" sqref="N42 M14:N14 M21:N21 M28:N28 M35:N35" xr:uid="{00000000-0002-0000-0300-000002000000}">
      <formula1>"14.00"</formula1>
    </dataValidation>
    <dataValidation type="list" allowBlank="1" showInputMessage="1" showErrorMessage="1" sqref="N41 M13" xr:uid="{00000000-0002-0000-0300-000003000000}">
      <formula1>" 10.60"</formula1>
    </dataValidation>
    <dataValidation type="list" allowBlank="1" showInputMessage="1" showErrorMessage="1" sqref="N43 N15 N29 N36" xr:uid="{00000000-0002-0000-0300-000004000000}">
      <formula1>" 27.70"</formula1>
    </dataValidation>
    <dataValidation type="list" allowBlank="1" showInputMessage="1" showErrorMessage="1" sqref="M43 M22 M29" xr:uid="{00000000-0002-0000-0300-000005000000}">
      <formula1>"24.40"</formula1>
    </dataValidation>
    <dataValidation type="list" allowBlank="1" showInputMessage="1" showErrorMessage="1" sqref="N13 M20 N20 M27 N27 M34 N34 M41" xr:uid="{4F089862-0A42-47FE-A26D-4B9625A6063A}">
      <formula1>"10.60"</formula1>
    </dataValidation>
    <dataValidation type="list" allowBlank="1" showInputMessage="1" showErrorMessage="1" sqref="M15 M36" xr:uid="{278035E2-3881-4974-A199-030B2B34F4BE}">
      <formula1>" 24.40"</formula1>
    </dataValidation>
    <dataValidation type="list" allowBlank="1" showInputMessage="1" showErrorMessage="1" sqref="N22" xr:uid="{BB30205B-5E7A-4617-9929-AD2955864A73}">
      <formula1>"27.70"</formula1>
    </dataValidation>
    <dataValidation type="list" allowBlank="1" showInputMessage="1" showErrorMessage="1" sqref="M42" xr:uid="{29021A0A-8F8B-4407-A777-98A2E4DC7C57}">
      <formula1>" 14.00"</formula1>
    </dataValidation>
  </dataValidations>
  <printOptions horizontalCentered="1" verticalCentered="1"/>
  <pageMargins left="0" right="0" top="0" bottom="0" header="0" footer="0"/>
  <pageSetup scale="4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Q62"/>
  <sheetViews>
    <sheetView showGridLines="0" zoomScale="55" zoomScaleNormal="55" zoomScaleSheetLayoutView="90" zoomScalePageLayoutView="80" workbookViewId="0">
      <selection activeCell="N29" sqref="N29"/>
    </sheetView>
  </sheetViews>
  <sheetFormatPr defaultColWidth="8.85546875" defaultRowHeight="12.75" x14ac:dyDescent="0.2"/>
  <cols>
    <col min="1" max="1" width="17.28515625" style="3" customWidth="1"/>
    <col min="2" max="2" width="12.7109375" style="3" customWidth="1"/>
    <col min="3" max="3" width="10.140625" style="3" customWidth="1"/>
    <col min="4" max="4" width="19.85546875" style="3" customWidth="1"/>
    <col min="5" max="5" width="5.28515625" style="3" customWidth="1"/>
    <col min="6" max="6" width="8.85546875" style="3" customWidth="1"/>
    <col min="7" max="7" width="8" style="3" customWidth="1"/>
    <col min="8" max="8" width="29.85546875" style="3" customWidth="1"/>
    <col min="9" max="9" width="7.7109375" style="1" customWidth="1"/>
    <col min="10" max="10" width="14.7109375" style="3" customWidth="1"/>
    <col min="11" max="11" width="16.7109375" style="3" customWidth="1"/>
    <col min="12" max="12" width="7.7109375" style="3" customWidth="1"/>
    <col min="13" max="13" width="14.7109375" style="3" customWidth="1"/>
    <col min="14" max="14" width="16.7109375" style="3" customWidth="1"/>
    <col min="15" max="15" width="16.7109375" style="1" customWidth="1"/>
    <col min="16" max="16" width="16.7109375" style="3" customWidth="1"/>
    <col min="17" max="17" width="8.85546875" style="3" hidden="1" customWidth="1"/>
    <col min="18" max="16384" width="8.85546875" style="3"/>
  </cols>
  <sheetData>
    <row r="1" spans="1:16" ht="21" customHeight="1" x14ac:dyDescent="0.35">
      <c r="A1" s="42"/>
      <c r="B1" s="42"/>
      <c r="C1" s="160"/>
      <c r="D1" s="465" t="s">
        <v>99</v>
      </c>
      <c r="E1" s="465"/>
      <c r="F1" s="465"/>
      <c r="G1" s="465"/>
      <c r="H1" s="465"/>
      <c r="I1" s="465"/>
      <c r="J1" s="465"/>
      <c r="K1" s="465"/>
      <c r="L1" s="465"/>
      <c r="M1" s="465"/>
      <c r="N1" s="105"/>
      <c r="O1" s="105"/>
      <c r="P1" s="106"/>
    </row>
    <row r="2" spans="1:16" ht="21" customHeight="1" x14ac:dyDescent="0.3">
      <c r="A2" s="42"/>
      <c r="B2" s="42"/>
      <c r="C2" s="160"/>
      <c r="D2" s="160"/>
      <c r="E2" s="160"/>
      <c r="F2" s="480" t="s">
        <v>100</v>
      </c>
      <c r="G2" s="480"/>
      <c r="H2" s="480"/>
      <c r="I2" s="480"/>
      <c r="J2" s="480"/>
      <c r="K2" s="480"/>
      <c r="L2" s="480"/>
      <c r="M2" s="107"/>
      <c r="N2" s="107"/>
      <c r="O2" s="160"/>
      <c r="P2" s="160"/>
    </row>
    <row r="3" spans="1:16" ht="21" customHeight="1" x14ac:dyDescent="0.25">
      <c r="A3" s="44"/>
      <c r="B3" s="161"/>
      <c r="C3" s="160"/>
      <c r="D3" s="160"/>
      <c r="E3" s="160"/>
      <c r="F3" s="472" t="s">
        <v>101</v>
      </c>
      <c r="G3" s="472"/>
      <c r="H3" s="472"/>
      <c r="I3" s="472"/>
      <c r="J3" s="472"/>
      <c r="K3" s="472"/>
      <c r="L3" s="472"/>
      <c r="M3" s="108"/>
      <c r="N3" s="108"/>
      <c r="O3" s="160"/>
      <c r="P3" s="160"/>
    </row>
    <row r="4" spans="1:16" s="4" customFormat="1" ht="27" customHeight="1" x14ac:dyDescent="0.3">
      <c r="A4" s="481" t="s">
        <v>102</v>
      </c>
      <c r="B4" s="481"/>
      <c r="C4" s="483">
        <f>+'Daily Travel Summary'!A15</f>
        <v>0</v>
      </c>
      <c r="D4" s="483"/>
      <c r="E4" s="483"/>
      <c r="F4" s="483"/>
      <c r="G4" s="483"/>
      <c r="H4" s="483"/>
      <c r="I4" s="121"/>
      <c r="J4" s="109" t="s">
        <v>154</v>
      </c>
      <c r="M4" s="483">
        <f>+'Daily Travel Summary'!B13</f>
        <v>0</v>
      </c>
      <c r="N4" s="483"/>
    </row>
    <row r="5" spans="1:16" s="4" customFormat="1" ht="27" customHeight="1" thickBot="1" x14ac:dyDescent="0.35">
      <c r="A5" s="188" t="s">
        <v>103</v>
      </c>
      <c r="B5" s="47"/>
      <c r="C5" s="540">
        <f ca="1">TODAY()</f>
        <v>46027</v>
      </c>
      <c r="D5" s="540"/>
      <c r="E5" s="540"/>
      <c r="F5" s="540"/>
      <c r="G5" s="540"/>
      <c r="H5" s="540"/>
      <c r="I5" s="122"/>
      <c r="J5" s="122"/>
      <c r="K5" s="46"/>
      <c r="L5" s="46"/>
      <c r="M5" s="47"/>
      <c r="N5" s="48" t="s">
        <v>48</v>
      </c>
      <c r="O5" s="49"/>
      <c r="P5" s="50"/>
    </row>
    <row r="6" spans="1:16" s="4" customFormat="1" ht="18" customHeight="1" thickTop="1" x14ac:dyDescent="0.25">
      <c r="A6" s="524"/>
      <c r="B6" s="525"/>
      <c r="C6" s="521" t="s">
        <v>104</v>
      </c>
      <c r="D6" s="522"/>
      <c r="E6" s="522"/>
      <c r="F6" s="522"/>
      <c r="G6" s="522"/>
      <c r="H6" s="523"/>
      <c r="I6" s="521" t="s">
        <v>105</v>
      </c>
      <c r="J6" s="522"/>
      <c r="K6" s="538"/>
      <c r="L6" s="539" t="s">
        <v>106</v>
      </c>
      <c r="M6" s="522"/>
      <c r="N6" s="523"/>
      <c r="O6" s="516" t="s">
        <v>107</v>
      </c>
      <c r="P6" s="517"/>
    </row>
    <row r="7" spans="1:16" ht="27" customHeight="1" x14ac:dyDescent="0.25">
      <c r="A7" s="143" t="s">
        <v>103</v>
      </c>
      <c r="B7" s="535" t="s">
        <v>155</v>
      </c>
      <c r="C7" s="536"/>
      <c r="D7" s="537"/>
      <c r="E7" s="518" t="s">
        <v>156</v>
      </c>
      <c r="F7" s="519"/>
      <c r="G7" s="519"/>
      <c r="H7" s="520"/>
      <c r="I7" s="54"/>
      <c r="J7" s="136" t="s">
        <v>108</v>
      </c>
      <c r="K7" s="136" t="s">
        <v>109</v>
      </c>
      <c r="L7" s="54"/>
      <c r="M7" s="136" t="s">
        <v>108</v>
      </c>
      <c r="N7" s="135" t="s">
        <v>109</v>
      </c>
      <c r="O7" s="133"/>
      <c r="P7" s="138"/>
    </row>
    <row r="8" spans="1:16" ht="27" customHeight="1" x14ac:dyDescent="0.25">
      <c r="A8" s="131"/>
      <c r="B8" s="132"/>
      <c r="C8" s="526" t="s">
        <v>157</v>
      </c>
      <c r="D8" s="527"/>
      <c r="E8" s="527"/>
      <c r="F8" s="527"/>
      <c r="G8" s="527"/>
      <c r="H8" s="528"/>
      <c r="I8" s="55" t="s">
        <v>115</v>
      </c>
      <c r="J8" s="139">
        <f>+'Page 2 - Daily Travel Detail'!J48+'Page 2 - Daily Travel Detail'!J8</f>
        <v>0</v>
      </c>
      <c r="K8" s="139">
        <f>+'Page 2 - Daily Travel Detail'!K48+'Page 2 - Daily Travel Detail'!K8</f>
        <v>0</v>
      </c>
      <c r="L8" s="54"/>
      <c r="M8" s="54"/>
      <c r="N8" s="54"/>
      <c r="O8" s="133"/>
      <c r="P8" s="138"/>
    </row>
    <row r="9" spans="1:16" ht="27" customHeight="1" x14ac:dyDescent="0.25">
      <c r="A9" s="133"/>
      <c r="B9" s="134"/>
      <c r="C9" s="529"/>
      <c r="D9" s="530"/>
      <c r="E9" s="530"/>
      <c r="F9" s="530"/>
      <c r="G9" s="530"/>
      <c r="H9" s="531"/>
      <c r="I9" s="55" t="s">
        <v>120</v>
      </c>
      <c r="J9" s="139">
        <f>+'Page 2 - Daily Travel Detail'!J49+'Page 2 - Daily Travel Detail'!J9</f>
        <v>0</v>
      </c>
      <c r="K9" s="139">
        <f>+'Page 2 - Daily Travel Detail'!K49+'Page 2 - Daily Travel Detail'!K9</f>
        <v>0</v>
      </c>
      <c r="L9" s="141" t="s">
        <v>131</v>
      </c>
      <c r="M9" s="139">
        <f>+'Page 2 - Daily Travel Detail'!M48+'Page 2 - Daily Travel Detail'!M9</f>
        <v>0</v>
      </c>
      <c r="N9" s="139">
        <f>+'Page 2 - Daily Travel Detail'!N48+'Page 2 - Daily Travel Detail'!N9</f>
        <v>0</v>
      </c>
      <c r="O9" s="133"/>
      <c r="P9" s="138"/>
    </row>
    <row r="10" spans="1:16" ht="27" customHeight="1" thickBot="1" x14ac:dyDescent="0.35">
      <c r="A10" s="145"/>
      <c r="B10" s="146"/>
      <c r="C10" s="532"/>
      <c r="D10" s="533"/>
      <c r="E10" s="533"/>
      <c r="F10" s="533"/>
      <c r="G10" s="533"/>
      <c r="H10" s="534"/>
      <c r="I10" s="144" t="s">
        <v>131</v>
      </c>
      <c r="J10" s="139">
        <f>+'Page 2 - Daily Travel Detail'!J50+'Page 2 - Daily Travel Detail'!J10</f>
        <v>0</v>
      </c>
      <c r="K10" s="156"/>
      <c r="L10" s="142" t="s">
        <v>132</v>
      </c>
      <c r="M10" s="139">
        <f>+'Page 2 - Daily Travel Detail'!M49+'Page 2 - Daily Travel Detail'!M10</f>
        <v>0</v>
      </c>
      <c r="N10" s="139">
        <f>+'Page 2 - Daily Travel Detail'!N49+'Page 2 - Daily Travel Detail'!N10</f>
        <v>0</v>
      </c>
      <c r="O10" s="145"/>
      <c r="P10" s="139">
        <f>+'Page 2 - Daily Travel Detail'!P48+'Page 2 - Daily Travel Detail'!P10</f>
        <v>0</v>
      </c>
    </row>
    <row r="11" spans="1:16" ht="30" customHeight="1" thickTop="1" x14ac:dyDescent="0.3">
      <c r="A11" s="158"/>
      <c r="B11" s="474" t="s">
        <v>104</v>
      </c>
      <c r="C11" s="475"/>
      <c r="D11" s="475"/>
      <c r="E11" s="475"/>
      <c r="F11" s="475"/>
      <c r="G11" s="475"/>
      <c r="H11" s="476"/>
      <c r="I11" s="467" t="s">
        <v>105</v>
      </c>
      <c r="J11" s="468"/>
      <c r="K11" s="469"/>
      <c r="L11" s="467" t="s">
        <v>106</v>
      </c>
      <c r="M11" s="470"/>
      <c r="N11" s="471"/>
      <c r="O11" s="467" t="s">
        <v>107</v>
      </c>
      <c r="P11" s="471"/>
    </row>
    <row r="12" spans="1:16" ht="30" customHeight="1" x14ac:dyDescent="0.25">
      <c r="A12" s="159"/>
      <c r="B12" s="477"/>
      <c r="C12" s="478"/>
      <c r="D12" s="478"/>
      <c r="E12" s="478"/>
      <c r="F12" s="478"/>
      <c r="G12" s="478"/>
      <c r="H12" s="479"/>
      <c r="I12" s="54"/>
      <c r="J12" s="55" t="s">
        <v>108</v>
      </c>
      <c r="K12" s="55" t="s">
        <v>109</v>
      </c>
      <c r="L12" s="54"/>
      <c r="M12" s="55" t="s">
        <v>108</v>
      </c>
      <c r="N12" s="55" t="s">
        <v>109</v>
      </c>
      <c r="O12" s="55" t="s">
        <v>110</v>
      </c>
      <c r="P12" s="56" t="s">
        <v>111</v>
      </c>
    </row>
    <row r="13" spans="1:16" ht="33" customHeight="1" x14ac:dyDescent="0.3">
      <c r="A13" s="157" t="s">
        <v>112</v>
      </c>
      <c r="B13" s="102" t="s">
        <v>113</v>
      </c>
      <c r="C13" s="446"/>
      <c r="D13" s="447"/>
      <c r="E13" s="102" t="s">
        <v>114</v>
      </c>
      <c r="F13" s="435"/>
      <c r="G13" s="435"/>
      <c r="H13" s="436"/>
      <c r="I13" s="57" t="s">
        <v>115</v>
      </c>
      <c r="J13" s="35"/>
      <c r="K13" s="35"/>
      <c r="L13" s="58" t="s">
        <v>116</v>
      </c>
      <c r="M13" s="182"/>
      <c r="N13" s="37"/>
      <c r="O13" s="116"/>
      <c r="P13" s="35"/>
    </row>
    <row r="14" spans="1:16" ht="33" customHeight="1" x14ac:dyDescent="0.3">
      <c r="A14" s="155" t="s">
        <v>117</v>
      </c>
      <c r="B14" s="62" t="s">
        <v>118</v>
      </c>
      <c r="C14" s="433"/>
      <c r="D14" s="443"/>
      <c r="E14" s="444" t="s">
        <v>119</v>
      </c>
      <c r="F14" s="445"/>
      <c r="G14" s="433"/>
      <c r="H14" s="434"/>
      <c r="I14" s="57" t="s">
        <v>120</v>
      </c>
      <c r="J14" s="36"/>
      <c r="K14" s="36"/>
      <c r="L14" s="59" t="s">
        <v>121</v>
      </c>
      <c r="M14" s="37"/>
      <c r="N14" s="37"/>
      <c r="O14" s="204"/>
      <c r="P14" s="36"/>
    </row>
    <row r="15" spans="1:16" ht="33" customHeight="1" x14ac:dyDescent="0.3">
      <c r="A15" s="60" t="s">
        <v>122</v>
      </c>
      <c r="B15" s="458"/>
      <c r="C15" s="345"/>
      <c r="D15" s="61" t="s">
        <v>123</v>
      </c>
      <c r="E15" s="456"/>
      <c r="F15" s="457"/>
      <c r="G15" s="457"/>
      <c r="H15" s="61" t="s">
        <v>124</v>
      </c>
      <c r="I15" s="489"/>
      <c r="J15" s="490"/>
      <c r="K15" s="491"/>
      <c r="L15" s="59" t="s">
        <v>125</v>
      </c>
      <c r="M15" s="37"/>
      <c r="N15" s="36"/>
      <c r="O15" s="204"/>
      <c r="P15" s="35"/>
    </row>
    <row r="16" spans="1:16" ht="33" customHeight="1" x14ac:dyDescent="0.3">
      <c r="A16" s="62" t="s">
        <v>126</v>
      </c>
      <c r="B16" s="458"/>
      <c r="C16" s="488"/>
      <c r="D16" s="63" t="s">
        <v>123</v>
      </c>
      <c r="E16" s="456"/>
      <c r="F16" s="457"/>
      <c r="G16" s="457"/>
      <c r="H16" s="63" t="s">
        <v>124</v>
      </c>
      <c r="I16" s="492"/>
      <c r="J16" s="493"/>
      <c r="K16" s="494"/>
      <c r="L16" s="64" t="s">
        <v>127</v>
      </c>
      <c r="M16" s="175">
        <f>SUM(M13:M15)</f>
        <v>0</v>
      </c>
      <c r="N16" s="176">
        <f>SUM(N13:N15)</f>
        <v>0</v>
      </c>
      <c r="O16" s="204"/>
      <c r="P16" s="38"/>
    </row>
    <row r="17" spans="1:16" ht="17.45" customHeight="1" x14ac:dyDescent="0.3">
      <c r="A17" s="440" t="s">
        <v>128</v>
      </c>
      <c r="B17" s="441"/>
      <c r="C17" s="325"/>
      <c r="D17" s="464"/>
      <c r="E17" s="450" t="s">
        <v>129</v>
      </c>
      <c r="F17" s="448">
        <v>0.72499999999999998</v>
      </c>
      <c r="G17" s="450" t="s">
        <v>130</v>
      </c>
      <c r="H17" s="452"/>
      <c r="I17" s="454" t="s">
        <v>131</v>
      </c>
      <c r="J17" s="431">
        <f>ROUND(IF(D17*F17=" ",0,D17*F17),2)</f>
        <v>0</v>
      </c>
      <c r="K17" s="459"/>
      <c r="L17" s="454" t="s">
        <v>132</v>
      </c>
      <c r="M17" s="429"/>
      <c r="N17" s="429"/>
      <c r="O17" s="115"/>
      <c r="P17" s="38"/>
    </row>
    <row r="18" spans="1:16" ht="17.45" customHeight="1" x14ac:dyDescent="0.3">
      <c r="A18" s="442"/>
      <c r="B18" s="378"/>
      <c r="C18" s="378"/>
      <c r="D18" s="451"/>
      <c r="E18" s="451"/>
      <c r="F18" s="449"/>
      <c r="G18" s="451"/>
      <c r="H18" s="453"/>
      <c r="I18" s="455"/>
      <c r="J18" s="432"/>
      <c r="K18" s="432"/>
      <c r="L18" s="455"/>
      <c r="M18" s="430"/>
      <c r="N18" s="430"/>
      <c r="O18" s="172"/>
      <c r="P18" s="205"/>
    </row>
    <row r="19" spans="1:16" ht="33" customHeight="1" thickBot="1" x14ac:dyDescent="0.35">
      <c r="A19" s="65" t="s">
        <v>133</v>
      </c>
      <c r="B19" s="437"/>
      <c r="C19" s="438"/>
      <c r="D19" s="438"/>
      <c r="E19" s="438"/>
      <c r="F19" s="438"/>
      <c r="G19" s="438"/>
      <c r="H19" s="439"/>
      <c r="I19" s="66" t="s">
        <v>134</v>
      </c>
      <c r="J19" s="67">
        <f>SUM(J13:J18)</f>
        <v>0</v>
      </c>
      <c r="K19" s="67">
        <f>SUM(K13:K17)</f>
        <v>0</v>
      </c>
      <c r="L19" s="66" t="s">
        <v>134</v>
      </c>
      <c r="M19" s="68">
        <f>SUM(M16:M17)</f>
        <v>0</v>
      </c>
      <c r="N19" s="68">
        <f>SUM(N16:N17)</f>
        <v>0</v>
      </c>
      <c r="O19" s="119" t="s">
        <v>134</v>
      </c>
      <c r="P19" s="68">
        <f>SUM(P13:P17)</f>
        <v>0</v>
      </c>
    </row>
    <row r="20" spans="1:16" ht="33" customHeight="1" thickTop="1" x14ac:dyDescent="0.3">
      <c r="A20" s="157" t="s">
        <v>112</v>
      </c>
      <c r="B20" s="102" t="s">
        <v>113</v>
      </c>
      <c r="C20" s="446"/>
      <c r="D20" s="447"/>
      <c r="E20" s="102" t="s">
        <v>114</v>
      </c>
      <c r="F20" s="435"/>
      <c r="G20" s="435"/>
      <c r="H20" s="436"/>
      <c r="I20" s="57" t="s">
        <v>115</v>
      </c>
      <c r="J20" s="35"/>
      <c r="K20" s="35"/>
      <c r="L20" s="58" t="s">
        <v>116</v>
      </c>
      <c r="M20" s="182"/>
      <c r="N20" s="37"/>
      <c r="O20" s="123"/>
      <c r="P20" s="35"/>
    </row>
    <row r="21" spans="1:16" ht="33" customHeight="1" x14ac:dyDescent="0.3">
      <c r="A21" s="155" t="s">
        <v>117</v>
      </c>
      <c r="B21" s="62" t="s">
        <v>118</v>
      </c>
      <c r="C21" s="433"/>
      <c r="D21" s="443"/>
      <c r="E21" s="444" t="s">
        <v>119</v>
      </c>
      <c r="F21" s="445"/>
      <c r="G21" s="433"/>
      <c r="H21" s="434"/>
      <c r="I21" s="57" t="s">
        <v>120</v>
      </c>
      <c r="J21" s="36"/>
      <c r="K21" s="36"/>
      <c r="L21" s="59" t="s">
        <v>121</v>
      </c>
      <c r="M21" s="37"/>
      <c r="N21" s="37"/>
      <c r="O21" s="123"/>
      <c r="P21" s="35"/>
    </row>
    <row r="22" spans="1:16" ht="33" customHeight="1" x14ac:dyDescent="0.3">
      <c r="A22" s="60" t="s">
        <v>122</v>
      </c>
      <c r="B22" s="458"/>
      <c r="C22" s="345"/>
      <c r="D22" s="61" t="s">
        <v>123</v>
      </c>
      <c r="E22" s="456"/>
      <c r="F22" s="457"/>
      <c r="G22" s="457"/>
      <c r="H22" s="61" t="s">
        <v>124</v>
      </c>
      <c r="I22" s="489"/>
      <c r="J22" s="490"/>
      <c r="K22" s="491"/>
      <c r="L22" s="59" t="s">
        <v>125</v>
      </c>
      <c r="M22" s="37"/>
      <c r="N22" s="36"/>
      <c r="O22" s="123"/>
      <c r="P22" s="35"/>
    </row>
    <row r="23" spans="1:16" ht="33" customHeight="1" x14ac:dyDescent="0.3">
      <c r="A23" s="62" t="s">
        <v>126</v>
      </c>
      <c r="B23" s="458"/>
      <c r="C23" s="488"/>
      <c r="D23" s="63" t="s">
        <v>123</v>
      </c>
      <c r="E23" s="456"/>
      <c r="F23" s="457"/>
      <c r="G23" s="457"/>
      <c r="H23" s="63" t="s">
        <v>124</v>
      </c>
      <c r="I23" s="492"/>
      <c r="J23" s="493"/>
      <c r="K23" s="494"/>
      <c r="L23" s="64" t="s">
        <v>127</v>
      </c>
      <c r="M23" s="175">
        <f>SUM(M20:M22)</f>
        <v>0</v>
      </c>
      <c r="N23" s="176">
        <f>SUM(N20:N22)</f>
        <v>0</v>
      </c>
      <c r="O23" s="123"/>
      <c r="P23" s="38"/>
    </row>
    <row r="24" spans="1:16" ht="17.45" customHeight="1" x14ac:dyDescent="0.3">
      <c r="A24" s="440" t="s">
        <v>128</v>
      </c>
      <c r="B24" s="441"/>
      <c r="C24" s="325"/>
      <c r="D24" s="464"/>
      <c r="E24" s="450" t="s">
        <v>129</v>
      </c>
      <c r="F24" s="448">
        <v>0.72499999999999998</v>
      </c>
      <c r="G24" s="450" t="s">
        <v>130</v>
      </c>
      <c r="H24" s="452"/>
      <c r="I24" s="454" t="s">
        <v>131</v>
      </c>
      <c r="J24" s="431">
        <f>ROUND(IF(D24*F24=" ",0,D24*F24),2)</f>
        <v>0</v>
      </c>
      <c r="K24" s="459"/>
      <c r="L24" s="454" t="s">
        <v>132</v>
      </c>
      <c r="M24" s="429"/>
      <c r="N24" s="429"/>
      <c r="O24" s="123"/>
      <c r="P24" s="38"/>
    </row>
    <row r="25" spans="1:16" ht="17.45" customHeight="1" x14ac:dyDescent="0.3">
      <c r="A25" s="442"/>
      <c r="B25" s="378"/>
      <c r="C25" s="378"/>
      <c r="D25" s="451"/>
      <c r="E25" s="451"/>
      <c r="F25" s="449"/>
      <c r="G25" s="451"/>
      <c r="H25" s="453"/>
      <c r="I25" s="455"/>
      <c r="J25" s="432"/>
      <c r="K25" s="432"/>
      <c r="L25" s="455"/>
      <c r="M25" s="430"/>
      <c r="N25" s="430"/>
      <c r="O25" s="123"/>
      <c r="P25" s="205"/>
    </row>
    <row r="26" spans="1:16" ht="33" customHeight="1" thickBot="1" x14ac:dyDescent="0.35">
      <c r="A26" s="65" t="s">
        <v>133</v>
      </c>
      <c r="B26" s="437"/>
      <c r="C26" s="438"/>
      <c r="D26" s="438"/>
      <c r="E26" s="438"/>
      <c r="F26" s="438"/>
      <c r="G26" s="438"/>
      <c r="H26" s="439"/>
      <c r="I26" s="66" t="s">
        <v>134</v>
      </c>
      <c r="J26" s="67">
        <f>SUM(J20:J25)</f>
        <v>0</v>
      </c>
      <c r="K26" s="69">
        <f>SUM(K20:K24)</f>
        <v>0</v>
      </c>
      <c r="L26" s="66" t="s">
        <v>134</v>
      </c>
      <c r="M26" s="68">
        <f>SUM(M23:M24)</f>
        <v>0</v>
      </c>
      <c r="N26" s="68">
        <f>SUM(N23:N24)</f>
        <v>0</v>
      </c>
      <c r="O26" s="118" t="s">
        <v>134</v>
      </c>
      <c r="P26" s="70">
        <f>SUM(P20:P24)</f>
        <v>0</v>
      </c>
    </row>
    <row r="27" spans="1:16" ht="33" customHeight="1" thickTop="1" x14ac:dyDescent="0.3">
      <c r="A27" s="157" t="s">
        <v>112</v>
      </c>
      <c r="B27" s="102" t="s">
        <v>113</v>
      </c>
      <c r="C27" s="446"/>
      <c r="D27" s="447"/>
      <c r="E27" s="102" t="s">
        <v>114</v>
      </c>
      <c r="F27" s="435"/>
      <c r="G27" s="435"/>
      <c r="H27" s="436"/>
      <c r="I27" s="57" t="s">
        <v>115</v>
      </c>
      <c r="J27" s="35"/>
      <c r="K27" s="35"/>
      <c r="L27" s="58" t="s">
        <v>116</v>
      </c>
      <c r="M27" s="182"/>
      <c r="N27" s="37"/>
      <c r="O27" s="124"/>
      <c r="P27" s="35"/>
    </row>
    <row r="28" spans="1:16" ht="33" customHeight="1" x14ac:dyDescent="0.3">
      <c r="A28" s="155" t="s">
        <v>117</v>
      </c>
      <c r="B28" s="62" t="s">
        <v>118</v>
      </c>
      <c r="C28" s="433"/>
      <c r="D28" s="443"/>
      <c r="E28" s="444" t="s">
        <v>119</v>
      </c>
      <c r="F28" s="445"/>
      <c r="G28" s="433"/>
      <c r="H28" s="434"/>
      <c r="I28" s="57" t="s">
        <v>120</v>
      </c>
      <c r="J28" s="36"/>
      <c r="K28" s="36"/>
      <c r="L28" s="59" t="s">
        <v>121</v>
      </c>
      <c r="M28" s="37"/>
      <c r="N28" s="37"/>
      <c r="O28" s="110"/>
      <c r="P28" s="35"/>
    </row>
    <row r="29" spans="1:16" ht="33" customHeight="1" x14ac:dyDescent="0.3">
      <c r="A29" s="60" t="s">
        <v>122</v>
      </c>
      <c r="B29" s="458"/>
      <c r="C29" s="345"/>
      <c r="D29" s="61" t="s">
        <v>123</v>
      </c>
      <c r="E29" s="456"/>
      <c r="F29" s="457"/>
      <c r="G29" s="457"/>
      <c r="H29" s="61" t="s">
        <v>124</v>
      </c>
      <c r="I29" s="489"/>
      <c r="J29" s="490"/>
      <c r="K29" s="491"/>
      <c r="L29" s="59" t="s">
        <v>125</v>
      </c>
      <c r="M29" s="37"/>
      <c r="N29" s="36"/>
      <c r="O29" s="110"/>
      <c r="P29" s="35"/>
    </row>
    <row r="30" spans="1:16" ht="33" customHeight="1" x14ac:dyDescent="0.3">
      <c r="A30" s="62" t="s">
        <v>126</v>
      </c>
      <c r="B30" s="458"/>
      <c r="C30" s="488"/>
      <c r="D30" s="63" t="s">
        <v>123</v>
      </c>
      <c r="E30" s="456"/>
      <c r="F30" s="457"/>
      <c r="G30" s="457"/>
      <c r="H30" s="63" t="s">
        <v>124</v>
      </c>
      <c r="I30" s="492"/>
      <c r="J30" s="493"/>
      <c r="K30" s="494"/>
      <c r="L30" s="64" t="s">
        <v>127</v>
      </c>
      <c r="M30" s="175">
        <f>SUM(M27:M29)</f>
        <v>0</v>
      </c>
      <c r="N30" s="176">
        <f>SUM(N27:N29)</f>
        <v>0</v>
      </c>
      <c r="O30" s="110"/>
      <c r="P30" s="38"/>
    </row>
    <row r="31" spans="1:16" ht="17.45" customHeight="1" x14ac:dyDescent="0.3">
      <c r="A31" s="440" t="s">
        <v>128</v>
      </c>
      <c r="B31" s="441"/>
      <c r="C31" s="325"/>
      <c r="D31" s="464"/>
      <c r="E31" s="450" t="s">
        <v>129</v>
      </c>
      <c r="F31" s="448">
        <v>0.72499999999999998</v>
      </c>
      <c r="G31" s="450" t="s">
        <v>130</v>
      </c>
      <c r="H31" s="452"/>
      <c r="I31" s="454" t="s">
        <v>131</v>
      </c>
      <c r="J31" s="431">
        <f>ROUND(IF(D31*F31=" ",0,D31*F31),2)</f>
        <v>0</v>
      </c>
      <c r="K31" s="459"/>
      <c r="L31" s="454" t="s">
        <v>132</v>
      </c>
      <c r="M31" s="429"/>
      <c r="N31" s="429"/>
      <c r="O31" s="125"/>
      <c r="P31" s="39"/>
    </row>
    <row r="32" spans="1:16" ht="17.45" customHeight="1" x14ac:dyDescent="0.3">
      <c r="A32" s="442"/>
      <c r="B32" s="378"/>
      <c r="C32" s="378"/>
      <c r="D32" s="451"/>
      <c r="E32" s="451"/>
      <c r="F32" s="449"/>
      <c r="G32" s="451"/>
      <c r="H32" s="453"/>
      <c r="I32" s="455"/>
      <c r="J32" s="432"/>
      <c r="K32" s="432"/>
      <c r="L32" s="455"/>
      <c r="M32" s="430"/>
      <c r="N32" s="430"/>
      <c r="O32" s="110"/>
      <c r="P32" s="171"/>
    </row>
    <row r="33" spans="1:16" ht="33" customHeight="1" thickBot="1" x14ac:dyDescent="0.35">
      <c r="A33" s="65" t="s">
        <v>133</v>
      </c>
      <c r="B33" s="437"/>
      <c r="C33" s="438"/>
      <c r="D33" s="438"/>
      <c r="E33" s="438"/>
      <c r="F33" s="438"/>
      <c r="G33" s="438"/>
      <c r="H33" s="439"/>
      <c r="I33" s="66" t="s">
        <v>134</v>
      </c>
      <c r="J33" s="67">
        <f>SUM(J27:J32)</f>
        <v>0</v>
      </c>
      <c r="K33" s="69">
        <f>SUM(K27:K31)</f>
        <v>0</v>
      </c>
      <c r="L33" s="66" t="s">
        <v>134</v>
      </c>
      <c r="M33" s="68">
        <f>SUM(M30:M31)</f>
        <v>0</v>
      </c>
      <c r="N33" s="68">
        <f>SUM(N30:N31)</f>
        <v>0</v>
      </c>
      <c r="O33" s="118" t="s">
        <v>134</v>
      </c>
      <c r="P33" s="70">
        <f>SUM(P27:P31)</f>
        <v>0</v>
      </c>
    </row>
    <row r="34" spans="1:16" ht="33" customHeight="1" thickTop="1" x14ac:dyDescent="0.3">
      <c r="A34" s="157" t="s">
        <v>112</v>
      </c>
      <c r="B34" s="102" t="s">
        <v>113</v>
      </c>
      <c r="C34" s="446"/>
      <c r="D34" s="447"/>
      <c r="E34" s="102" t="s">
        <v>114</v>
      </c>
      <c r="F34" s="435"/>
      <c r="G34" s="435"/>
      <c r="H34" s="436"/>
      <c r="I34" s="57" t="s">
        <v>115</v>
      </c>
      <c r="J34" s="35"/>
      <c r="K34" s="35"/>
      <c r="L34" s="58" t="s">
        <v>116</v>
      </c>
      <c r="M34" s="182"/>
      <c r="N34" s="37"/>
      <c r="O34" s="124"/>
      <c r="P34" s="40"/>
    </row>
    <row r="35" spans="1:16" ht="33" customHeight="1" x14ac:dyDescent="0.3">
      <c r="A35" s="155" t="s">
        <v>117</v>
      </c>
      <c r="B35" s="62" t="s">
        <v>118</v>
      </c>
      <c r="C35" s="433"/>
      <c r="D35" s="443"/>
      <c r="E35" s="444" t="s">
        <v>119</v>
      </c>
      <c r="F35" s="445"/>
      <c r="G35" s="433"/>
      <c r="H35" s="434"/>
      <c r="I35" s="57" t="s">
        <v>120</v>
      </c>
      <c r="J35" s="36"/>
      <c r="K35" s="36"/>
      <c r="L35" s="59" t="s">
        <v>121</v>
      </c>
      <c r="M35" s="37"/>
      <c r="N35" s="37"/>
      <c r="O35" s="110"/>
      <c r="P35" s="40"/>
    </row>
    <row r="36" spans="1:16" ht="33" customHeight="1" x14ac:dyDescent="0.3">
      <c r="A36" s="60" t="s">
        <v>122</v>
      </c>
      <c r="B36" s="458"/>
      <c r="C36" s="345"/>
      <c r="D36" s="61" t="s">
        <v>123</v>
      </c>
      <c r="E36" s="456"/>
      <c r="F36" s="457"/>
      <c r="G36" s="457"/>
      <c r="H36" s="61" t="s">
        <v>124</v>
      </c>
      <c r="I36" s="489"/>
      <c r="J36" s="490"/>
      <c r="K36" s="491"/>
      <c r="L36" s="59" t="s">
        <v>125</v>
      </c>
      <c r="M36" s="37"/>
      <c r="N36" s="36"/>
      <c r="O36" s="110"/>
      <c r="P36" s="40"/>
    </row>
    <row r="37" spans="1:16" ht="33" customHeight="1" x14ac:dyDescent="0.3">
      <c r="A37" s="62" t="s">
        <v>126</v>
      </c>
      <c r="B37" s="458"/>
      <c r="C37" s="488"/>
      <c r="D37" s="63" t="s">
        <v>123</v>
      </c>
      <c r="E37" s="456"/>
      <c r="F37" s="457"/>
      <c r="G37" s="457"/>
      <c r="H37" s="63" t="s">
        <v>124</v>
      </c>
      <c r="I37" s="492"/>
      <c r="J37" s="493"/>
      <c r="K37" s="494"/>
      <c r="L37" s="64" t="s">
        <v>127</v>
      </c>
      <c r="M37" s="175">
        <f>SUM(M34:M36)</f>
        <v>0</v>
      </c>
      <c r="N37" s="176">
        <f>SUM(N34:N36)</f>
        <v>0</v>
      </c>
      <c r="O37" s="110"/>
      <c r="P37" s="39"/>
    </row>
    <row r="38" spans="1:16" ht="17.45" customHeight="1" x14ac:dyDescent="0.3">
      <c r="A38" s="440" t="s">
        <v>128</v>
      </c>
      <c r="B38" s="441"/>
      <c r="C38" s="325"/>
      <c r="D38" s="464"/>
      <c r="E38" s="450" t="s">
        <v>129</v>
      </c>
      <c r="F38" s="448">
        <v>0.72499999999999998</v>
      </c>
      <c r="G38" s="450" t="s">
        <v>130</v>
      </c>
      <c r="H38" s="452"/>
      <c r="I38" s="454" t="s">
        <v>131</v>
      </c>
      <c r="J38" s="431">
        <f>ROUND(IF(D38*F38=" ",0,D38*F38),2)</f>
        <v>0</v>
      </c>
      <c r="K38" s="459"/>
      <c r="L38" s="454" t="s">
        <v>132</v>
      </c>
      <c r="M38" s="429"/>
      <c r="N38" s="429"/>
      <c r="O38" s="125"/>
      <c r="P38" s="39"/>
    </row>
    <row r="39" spans="1:16" ht="17.45" customHeight="1" x14ac:dyDescent="0.3">
      <c r="A39" s="442"/>
      <c r="B39" s="378"/>
      <c r="C39" s="378"/>
      <c r="D39" s="451"/>
      <c r="E39" s="451"/>
      <c r="F39" s="449"/>
      <c r="G39" s="451"/>
      <c r="H39" s="453"/>
      <c r="I39" s="455"/>
      <c r="J39" s="432"/>
      <c r="K39" s="432"/>
      <c r="L39" s="455"/>
      <c r="M39" s="430"/>
      <c r="N39" s="430"/>
      <c r="O39" s="110"/>
      <c r="P39" s="171"/>
    </row>
    <row r="40" spans="1:16" ht="33" customHeight="1" thickBot="1" x14ac:dyDescent="0.35">
      <c r="A40" s="65" t="s">
        <v>133</v>
      </c>
      <c r="B40" s="437"/>
      <c r="C40" s="438"/>
      <c r="D40" s="438"/>
      <c r="E40" s="438"/>
      <c r="F40" s="438"/>
      <c r="G40" s="438"/>
      <c r="H40" s="439"/>
      <c r="I40" s="66" t="s">
        <v>134</v>
      </c>
      <c r="J40" s="67">
        <f>SUM(J34:J39)</f>
        <v>0</v>
      </c>
      <c r="K40" s="69">
        <f>SUM(K34:K38)</f>
        <v>0</v>
      </c>
      <c r="L40" s="66" t="s">
        <v>134</v>
      </c>
      <c r="M40" s="68">
        <f>SUM(M37:M38)</f>
        <v>0</v>
      </c>
      <c r="N40" s="68">
        <f>SUM(N37:N38)</f>
        <v>0</v>
      </c>
      <c r="O40" s="117" t="s">
        <v>134</v>
      </c>
      <c r="P40" s="70">
        <f>SUM(P34:P38)</f>
        <v>0</v>
      </c>
    </row>
    <row r="41" spans="1:16" ht="33" customHeight="1" thickTop="1" x14ac:dyDescent="0.3">
      <c r="A41" s="157" t="s">
        <v>112</v>
      </c>
      <c r="B41" s="102" t="s">
        <v>113</v>
      </c>
      <c r="C41" s="446"/>
      <c r="D41" s="447"/>
      <c r="E41" s="102" t="s">
        <v>114</v>
      </c>
      <c r="F41" s="435"/>
      <c r="G41" s="435"/>
      <c r="H41" s="436"/>
      <c r="I41" s="57" t="s">
        <v>115</v>
      </c>
      <c r="J41" s="35"/>
      <c r="K41" s="35"/>
      <c r="L41" s="58" t="s">
        <v>116</v>
      </c>
      <c r="M41" s="182"/>
      <c r="N41" s="37"/>
      <c r="O41" s="124"/>
      <c r="P41" s="40"/>
    </row>
    <row r="42" spans="1:16" ht="33" customHeight="1" x14ac:dyDescent="0.3">
      <c r="A42" s="155" t="s">
        <v>117</v>
      </c>
      <c r="B42" s="62" t="s">
        <v>118</v>
      </c>
      <c r="C42" s="433"/>
      <c r="D42" s="443"/>
      <c r="E42" s="444" t="s">
        <v>119</v>
      </c>
      <c r="F42" s="445"/>
      <c r="G42" s="433"/>
      <c r="H42" s="434"/>
      <c r="I42" s="57" t="s">
        <v>120</v>
      </c>
      <c r="J42" s="36"/>
      <c r="K42" s="36"/>
      <c r="L42" s="59" t="s">
        <v>121</v>
      </c>
      <c r="M42" s="37"/>
      <c r="N42" s="37"/>
      <c r="O42" s="110"/>
      <c r="P42" s="40"/>
    </row>
    <row r="43" spans="1:16" ht="33" customHeight="1" x14ac:dyDescent="0.3">
      <c r="A43" s="60" t="s">
        <v>122</v>
      </c>
      <c r="B43" s="458"/>
      <c r="C43" s="345"/>
      <c r="D43" s="61" t="s">
        <v>123</v>
      </c>
      <c r="E43" s="456"/>
      <c r="F43" s="457"/>
      <c r="G43" s="457"/>
      <c r="H43" s="61" t="s">
        <v>124</v>
      </c>
      <c r="I43" s="489"/>
      <c r="J43" s="490"/>
      <c r="K43" s="491"/>
      <c r="L43" s="59" t="s">
        <v>125</v>
      </c>
      <c r="M43" s="37"/>
      <c r="N43" s="36"/>
      <c r="O43" s="110"/>
      <c r="P43" s="40"/>
    </row>
    <row r="44" spans="1:16" ht="33" customHeight="1" x14ac:dyDescent="0.3">
      <c r="A44" s="62" t="s">
        <v>126</v>
      </c>
      <c r="B44" s="458"/>
      <c r="C44" s="488"/>
      <c r="D44" s="63" t="s">
        <v>123</v>
      </c>
      <c r="E44" s="456"/>
      <c r="F44" s="457"/>
      <c r="G44" s="457"/>
      <c r="H44" s="63" t="s">
        <v>124</v>
      </c>
      <c r="I44" s="492"/>
      <c r="J44" s="493"/>
      <c r="K44" s="494"/>
      <c r="L44" s="64" t="s">
        <v>127</v>
      </c>
      <c r="M44" s="175">
        <f>SUM(M41:M43)</f>
        <v>0</v>
      </c>
      <c r="N44" s="176">
        <f>SUM(N41:N43)</f>
        <v>0</v>
      </c>
      <c r="O44" s="110"/>
      <c r="P44" s="39"/>
    </row>
    <row r="45" spans="1:16" ht="17.45" customHeight="1" x14ac:dyDescent="0.3">
      <c r="A45" s="440" t="s">
        <v>128</v>
      </c>
      <c r="B45" s="441"/>
      <c r="C45" s="325"/>
      <c r="D45" s="464"/>
      <c r="E45" s="450" t="s">
        <v>129</v>
      </c>
      <c r="F45" s="448">
        <v>0.72499999999999998</v>
      </c>
      <c r="G45" s="450" t="s">
        <v>130</v>
      </c>
      <c r="H45" s="452"/>
      <c r="I45" s="454" t="s">
        <v>131</v>
      </c>
      <c r="J45" s="431">
        <f>ROUND(IF(D45*F45=" ",0,D45*F45),2)</f>
        <v>0</v>
      </c>
      <c r="K45" s="459"/>
      <c r="L45" s="454" t="s">
        <v>132</v>
      </c>
      <c r="M45" s="429"/>
      <c r="N45" s="429"/>
      <c r="O45" s="125"/>
      <c r="P45" s="39"/>
    </row>
    <row r="46" spans="1:16" ht="17.45" customHeight="1" x14ac:dyDescent="0.3">
      <c r="A46" s="442"/>
      <c r="B46" s="378"/>
      <c r="C46" s="378"/>
      <c r="D46" s="451"/>
      <c r="E46" s="451"/>
      <c r="F46" s="449"/>
      <c r="G46" s="451"/>
      <c r="H46" s="453"/>
      <c r="I46" s="455"/>
      <c r="J46" s="432"/>
      <c r="K46" s="432"/>
      <c r="L46" s="455"/>
      <c r="M46" s="430"/>
      <c r="N46" s="430"/>
      <c r="O46" s="110"/>
      <c r="P46" s="171"/>
    </row>
    <row r="47" spans="1:16" ht="33" customHeight="1" thickBot="1" x14ac:dyDescent="0.35">
      <c r="A47" s="65" t="s">
        <v>133</v>
      </c>
      <c r="B47" s="437"/>
      <c r="C47" s="438"/>
      <c r="D47" s="438"/>
      <c r="E47" s="438"/>
      <c r="F47" s="438"/>
      <c r="G47" s="438"/>
      <c r="H47" s="439"/>
      <c r="I47" s="66" t="s">
        <v>134</v>
      </c>
      <c r="J47" s="67">
        <f>SUM(J41:J46)</f>
        <v>0</v>
      </c>
      <c r="K47" s="69">
        <f>SUM(K41:K45)</f>
        <v>0</v>
      </c>
      <c r="L47" s="66" t="s">
        <v>134</v>
      </c>
      <c r="M47" s="68">
        <f>SUM(M44:M45)</f>
        <v>0</v>
      </c>
      <c r="N47" s="68">
        <f>SUM(N44:N45)</f>
        <v>0</v>
      </c>
      <c r="O47" s="120" t="s">
        <v>134</v>
      </c>
      <c r="P47" s="70">
        <f>SUM(P41:P45)</f>
        <v>0</v>
      </c>
    </row>
    <row r="48" spans="1:16" ht="36" customHeight="1" thickTop="1" x14ac:dyDescent="0.3">
      <c r="A48" s="74"/>
      <c r="B48" s="75"/>
      <c r="C48" s="75"/>
      <c r="D48" s="75"/>
      <c r="E48" s="75"/>
      <c r="F48" s="75"/>
      <c r="G48" s="75"/>
      <c r="H48" s="75"/>
      <c r="I48" s="76" t="s">
        <v>115</v>
      </c>
      <c r="J48" s="163">
        <f>SUM(J41,J34,J27,J20,J13)</f>
        <v>0</v>
      </c>
      <c r="K48" s="77">
        <f>SUM(K41,K34,K27,K20,K13)</f>
        <v>0</v>
      </c>
      <c r="L48" s="78" t="s">
        <v>135</v>
      </c>
      <c r="M48" s="79">
        <f>SUM(M44,M37,M30,M23,M16)</f>
        <v>0</v>
      </c>
      <c r="N48" s="79">
        <f>SUM(N44,N37,N30,N23,N16)</f>
        <v>0</v>
      </c>
      <c r="O48" s="103" t="s">
        <v>136</v>
      </c>
      <c r="P48" s="80">
        <f>SUM(P47,P40,P33,P26,P19)</f>
        <v>0</v>
      </c>
    </row>
    <row r="49" spans="1:16" ht="33" customHeight="1" x14ac:dyDescent="0.3">
      <c r="B49" s="81"/>
      <c r="C49" s="81"/>
      <c r="D49" s="81"/>
      <c r="E49" s="81"/>
      <c r="F49" s="82"/>
      <c r="G49" s="514" t="s">
        <v>137</v>
      </c>
      <c r="H49" s="515"/>
      <c r="I49" s="83" t="s">
        <v>120</v>
      </c>
      <c r="J49" s="164">
        <f>SUM(J42,J35,J28,J21,J14)</f>
        <v>0</v>
      </c>
      <c r="K49" s="84">
        <f>SUM(K42,K35,K28,K14)</f>
        <v>0</v>
      </c>
      <c r="L49" s="85" t="s">
        <v>138</v>
      </c>
      <c r="M49" s="86">
        <f>SUM(M45,M38,M31,M24,M17)</f>
        <v>0</v>
      </c>
      <c r="N49" s="86">
        <f>SUM(N45,N38,N31,N24,N17)</f>
        <v>0</v>
      </c>
      <c r="O49" s="87"/>
      <c r="P49" s="88"/>
    </row>
    <row r="50" spans="1:16" ht="33" customHeight="1" x14ac:dyDescent="0.3">
      <c r="G50" s="515"/>
      <c r="H50" s="515"/>
      <c r="I50" s="89" t="s">
        <v>131</v>
      </c>
      <c r="J50" s="164">
        <f>SUM(J17,J24,J31,J38,J45)</f>
        <v>0</v>
      </c>
      <c r="K50" s="156"/>
      <c r="L50" s="91"/>
      <c r="M50" s="91"/>
      <c r="N50" s="92"/>
      <c r="O50" s="104"/>
      <c r="P50" s="93"/>
    </row>
    <row r="51" spans="1:16" ht="18" customHeight="1" x14ac:dyDescent="0.3">
      <c r="A51" s="112" t="s">
        <v>139</v>
      </c>
      <c r="B51"/>
      <c r="C51" s="16"/>
      <c r="D51" s="16"/>
      <c r="E51" s="16"/>
      <c r="I51" s="3"/>
      <c r="K51" s="94"/>
      <c r="L51" s="95"/>
      <c r="M51" s="95"/>
      <c r="N51" s="95"/>
      <c r="O51" s="96"/>
    </row>
    <row r="52" spans="1:16" ht="18" customHeight="1" x14ac:dyDescent="0.3">
      <c r="A52" s="113">
        <v>-1</v>
      </c>
      <c r="B52" s="507" t="s">
        <v>140</v>
      </c>
      <c r="C52" s="506"/>
      <c r="D52" s="177"/>
      <c r="E52" s="113">
        <v>-2</v>
      </c>
      <c r="F52" s="512" t="s">
        <v>141</v>
      </c>
      <c r="G52" s="513"/>
      <c r="H52" s="513"/>
      <c r="I52" s="114">
        <v>-3</v>
      </c>
      <c r="J52" s="509" t="s">
        <v>142</v>
      </c>
      <c r="K52" s="510"/>
      <c r="L52" s="510"/>
    </row>
    <row r="53" spans="1:16" ht="18" customHeight="1" x14ac:dyDescent="0.3">
      <c r="B53" s="511" t="s">
        <v>143</v>
      </c>
      <c r="C53" s="506"/>
      <c r="D53"/>
      <c r="E53" s="177"/>
      <c r="F53" s="507" t="s">
        <v>144</v>
      </c>
      <c r="G53" s="506"/>
      <c r="H53" s="97"/>
      <c r="I53" s="199"/>
      <c r="J53" s="510"/>
      <c r="K53" s="510"/>
      <c r="L53" s="510"/>
      <c r="O53" s="3"/>
    </row>
    <row r="54" spans="1:16" ht="18" customHeight="1" x14ac:dyDescent="0.3">
      <c r="B54" s="198" t="s">
        <v>145</v>
      </c>
      <c r="C54" s="177"/>
      <c r="D54" s="177"/>
      <c r="E54" s="177"/>
      <c r="F54" s="505" t="s">
        <v>146</v>
      </c>
      <c r="G54" s="506"/>
      <c r="H54" s="97"/>
      <c r="I54" s="97"/>
      <c r="J54" s="510"/>
      <c r="K54" s="510"/>
      <c r="L54" s="510"/>
      <c r="O54" s="3"/>
    </row>
    <row r="55" spans="1:16" ht="18" customHeight="1" x14ac:dyDescent="0.3">
      <c r="A55" s="17"/>
      <c r="B55" s="511" t="s">
        <v>147</v>
      </c>
      <c r="C55" s="506"/>
      <c r="D55"/>
      <c r="E55" s="177"/>
      <c r="F55" s="507" t="s">
        <v>148</v>
      </c>
      <c r="G55" s="506"/>
      <c r="H55" s="97"/>
      <c r="I55" s="97"/>
      <c r="J55" s="510"/>
      <c r="K55" s="510"/>
      <c r="L55" s="510"/>
      <c r="M55" s="5"/>
      <c r="N55" s="5"/>
      <c r="O55" s="7"/>
      <c r="P55" s="98"/>
    </row>
    <row r="56" spans="1:16" ht="18" customHeight="1" x14ac:dyDescent="0.3">
      <c r="B56" s="186"/>
      <c r="C56" s="186"/>
      <c r="D56" s="186"/>
      <c r="E56" s="186"/>
      <c r="F56" s="505" t="s">
        <v>149</v>
      </c>
      <c r="G56" s="506"/>
      <c r="H56" s="97"/>
      <c r="I56" s="100"/>
      <c r="J56" s="510"/>
      <c r="K56" s="510"/>
      <c r="L56" s="510"/>
      <c r="M56" s="5"/>
      <c r="N56" s="5"/>
      <c r="O56" s="7"/>
    </row>
    <row r="57" spans="1:16" ht="12" customHeight="1" x14ac:dyDescent="0.2">
      <c r="A57" s="17"/>
      <c r="B57" s="5"/>
      <c r="C57" s="5"/>
      <c r="D57" s="5"/>
      <c r="E57" s="5"/>
      <c r="F57" s="5"/>
      <c r="G57" s="5"/>
      <c r="H57" s="5"/>
      <c r="I57" s="7"/>
      <c r="J57" s="5"/>
      <c r="K57" s="5"/>
      <c r="L57" s="5"/>
      <c r="M57" s="5"/>
      <c r="N57" s="5"/>
      <c r="O57" s="7"/>
      <c r="P57" s="98"/>
    </row>
    <row r="58" spans="1:16" ht="20.25" x14ac:dyDescent="0.3">
      <c r="A58" s="111" t="s">
        <v>150</v>
      </c>
      <c r="B58" s="190" t="s">
        <v>151</v>
      </c>
      <c r="C58" s="177"/>
      <c r="D58" s="177"/>
      <c r="E58" s="177"/>
      <c r="F58" s="177"/>
      <c r="G58" s="177"/>
      <c r="H58" s="177"/>
      <c r="I58" s="177"/>
      <c r="J58" s="177"/>
      <c r="K58" s="177"/>
      <c r="L58"/>
      <c r="M58"/>
      <c r="N58"/>
      <c r="O58" s="3"/>
      <c r="P58" s="98"/>
    </row>
    <row r="59" spans="1:16" ht="20.25" x14ac:dyDescent="0.3">
      <c r="A59" s="5"/>
      <c r="B59" s="508" t="s">
        <v>152</v>
      </c>
      <c r="C59" s="508"/>
      <c r="D59" s="508"/>
      <c r="E59" s="508"/>
      <c r="F59" s="508"/>
      <c r="I59" s="3"/>
      <c r="L59" s="5"/>
      <c r="M59" s="5"/>
      <c r="N59" s="5"/>
      <c r="O59" s="7"/>
      <c r="P59" s="5"/>
    </row>
    <row r="60" spans="1:16" ht="20.25" x14ac:dyDescent="0.3">
      <c r="A60" s="5"/>
      <c r="B60" s="5"/>
      <c r="C60" s="503" t="s">
        <v>108</v>
      </c>
      <c r="D60" s="503"/>
      <c r="E60" s="503"/>
      <c r="F60" s="97"/>
      <c r="G60" s="191"/>
      <c r="H60" s="191">
        <v>143.1</v>
      </c>
      <c r="I60" s="3"/>
      <c r="L60" s="5"/>
      <c r="N60" s="101"/>
      <c r="O60" s="7"/>
      <c r="P60" s="5"/>
    </row>
    <row r="61" spans="1:16" ht="20.25" x14ac:dyDescent="0.3">
      <c r="B61" s="5"/>
      <c r="C61" s="503" t="s">
        <v>153</v>
      </c>
      <c r="D61" s="503"/>
      <c r="E61" s="503"/>
      <c r="F61" s="503"/>
      <c r="G61" s="191"/>
      <c r="H61" s="191">
        <v>163.4</v>
      </c>
      <c r="I61" s="3"/>
      <c r="N61" s="101"/>
      <c r="O61" s="5"/>
    </row>
    <row r="62" spans="1:16" ht="12" customHeight="1" x14ac:dyDescent="0.2">
      <c r="A62" s="5" t="s">
        <v>97</v>
      </c>
      <c r="B62" s="5"/>
      <c r="C62" s="5"/>
      <c r="D62" s="5"/>
      <c r="E62" s="5"/>
      <c r="F62" s="5"/>
      <c r="G62" s="5"/>
      <c r="H62" s="5"/>
      <c r="I62" s="7"/>
      <c r="J62" s="5"/>
      <c r="K62" s="5"/>
      <c r="L62" s="5"/>
      <c r="M62" s="5"/>
      <c r="N62" s="5"/>
      <c r="O62" s="7"/>
      <c r="P62" s="148" t="s">
        <v>98</v>
      </c>
    </row>
  </sheetData>
  <sheetProtection sheet="1" objects="1" scenarios="1"/>
  <mergeCells count="142">
    <mergeCell ref="J52:L56"/>
    <mergeCell ref="F53:G53"/>
    <mergeCell ref="F54:G54"/>
    <mergeCell ref="F55:G55"/>
    <mergeCell ref="F56:G56"/>
    <mergeCell ref="I43:K44"/>
    <mergeCell ref="K45:K46"/>
    <mergeCell ref="L45:L46"/>
    <mergeCell ref="D45:D46"/>
    <mergeCell ref="F45:F46"/>
    <mergeCell ref="J45:J46"/>
    <mergeCell ref="E43:G43"/>
    <mergeCell ref="E44:G44"/>
    <mergeCell ref="C61:F61"/>
    <mergeCell ref="B47:H47"/>
    <mergeCell ref="G49:H50"/>
    <mergeCell ref="F52:H52"/>
    <mergeCell ref="B55:C55"/>
    <mergeCell ref="B53:C53"/>
    <mergeCell ref="B59:F59"/>
    <mergeCell ref="B36:C36"/>
    <mergeCell ref="E36:G36"/>
    <mergeCell ref="B52:C52"/>
    <mergeCell ref="C60:E60"/>
    <mergeCell ref="A45:C46"/>
    <mergeCell ref="E45:E46"/>
    <mergeCell ref="G45:H46"/>
    <mergeCell ref="B43:C43"/>
    <mergeCell ref="B44:C44"/>
    <mergeCell ref="B37:C37"/>
    <mergeCell ref="E37:G37"/>
    <mergeCell ref="C41:D41"/>
    <mergeCell ref="F41:H41"/>
    <mergeCell ref="C42:D42"/>
    <mergeCell ref="E42:F42"/>
    <mergeCell ref="G42:H42"/>
    <mergeCell ref="B29:C29"/>
    <mergeCell ref="E29:G29"/>
    <mergeCell ref="B40:H40"/>
    <mergeCell ref="B33:H33"/>
    <mergeCell ref="B30:C30"/>
    <mergeCell ref="E30:G30"/>
    <mergeCell ref="A31:C32"/>
    <mergeCell ref="A38:C39"/>
    <mergeCell ref="E38:E39"/>
    <mergeCell ref="G38:H39"/>
    <mergeCell ref="D31:D32"/>
    <mergeCell ref="F31:F32"/>
    <mergeCell ref="D38:D39"/>
    <mergeCell ref="F38:F39"/>
    <mergeCell ref="G35:H35"/>
    <mergeCell ref="C34:D34"/>
    <mergeCell ref="F34:H34"/>
    <mergeCell ref="E31:E32"/>
    <mergeCell ref="C35:D35"/>
    <mergeCell ref="E35:F35"/>
    <mergeCell ref="G31:H32"/>
    <mergeCell ref="D1:M1"/>
    <mergeCell ref="F2:L2"/>
    <mergeCell ref="F3:L3"/>
    <mergeCell ref="C4:H4"/>
    <mergeCell ref="M4:N4"/>
    <mergeCell ref="E17:E18"/>
    <mergeCell ref="G17:H18"/>
    <mergeCell ref="I15:K16"/>
    <mergeCell ref="B16:C16"/>
    <mergeCell ref="E16:G16"/>
    <mergeCell ref="A4:B4"/>
    <mergeCell ref="I11:K11"/>
    <mergeCell ref="I6:K6"/>
    <mergeCell ref="E15:G15"/>
    <mergeCell ref="B15:C15"/>
    <mergeCell ref="L6:N6"/>
    <mergeCell ref="C13:D13"/>
    <mergeCell ref="F13:H13"/>
    <mergeCell ref="C14:D14"/>
    <mergeCell ref="E14:F14"/>
    <mergeCell ref="G14:H14"/>
    <mergeCell ref="I17:I18"/>
    <mergeCell ref="K17:K18"/>
    <mergeCell ref="L17:L18"/>
    <mergeCell ref="O6:P6"/>
    <mergeCell ref="B7:D7"/>
    <mergeCell ref="E7:H7"/>
    <mergeCell ref="M17:M18"/>
    <mergeCell ref="N17:N18"/>
    <mergeCell ref="C5:H5"/>
    <mergeCell ref="B11:H12"/>
    <mergeCell ref="C8:H10"/>
    <mergeCell ref="A6:B6"/>
    <mergeCell ref="C6:H6"/>
    <mergeCell ref="O11:P11"/>
    <mergeCell ref="L11:N11"/>
    <mergeCell ref="C21:D21"/>
    <mergeCell ref="E21:F21"/>
    <mergeCell ref="G21:H21"/>
    <mergeCell ref="C20:D20"/>
    <mergeCell ref="F20:H20"/>
    <mergeCell ref="A17:C18"/>
    <mergeCell ref="B19:H19"/>
    <mergeCell ref="D17:D18"/>
    <mergeCell ref="F17:F18"/>
    <mergeCell ref="C27:D27"/>
    <mergeCell ref="F27:H27"/>
    <mergeCell ref="C28:D28"/>
    <mergeCell ref="E28:F28"/>
    <mergeCell ref="G28:H28"/>
    <mergeCell ref="B26:H26"/>
    <mergeCell ref="B22:C22"/>
    <mergeCell ref="E22:G22"/>
    <mergeCell ref="A24:C25"/>
    <mergeCell ref="E24:E25"/>
    <mergeCell ref="G24:H25"/>
    <mergeCell ref="B23:C23"/>
    <mergeCell ref="E23:G23"/>
    <mergeCell ref="D24:D25"/>
    <mergeCell ref="F24:F25"/>
    <mergeCell ref="K24:K25"/>
    <mergeCell ref="L24:L25"/>
    <mergeCell ref="M24:M25"/>
    <mergeCell ref="N24:N25"/>
    <mergeCell ref="I29:K30"/>
    <mergeCell ref="I24:I25"/>
    <mergeCell ref="I22:K23"/>
    <mergeCell ref="J24:J25"/>
    <mergeCell ref="J17:J18"/>
    <mergeCell ref="M45:M46"/>
    <mergeCell ref="N45:N46"/>
    <mergeCell ref="K31:K32"/>
    <mergeCell ref="L31:L32"/>
    <mergeCell ref="M31:M32"/>
    <mergeCell ref="N31:N32"/>
    <mergeCell ref="I36:K37"/>
    <mergeCell ref="K38:K39"/>
    <mergeCell ref="L38:L39"/>
    <mergeCell ref="M38:M39"/>
    <mergeCell ref="N38:N39"/>
    <mergeCell ref="I31:I32"/>
    <mergeCell ref="I38:I39"/>
    <mergeCell ref="J38:J39"/>
    <mergeCell ref="J31:J32"/>
    <mergeCell ref="I45:I46"/>
  </mergeCells>
  <phoneticPr fontId="0" type="noConversion"/>
  <conditionalFormatting sqref="I50 H56:I56 H59:I59">
    <cfRule type="expression" priority="104" stopIfTrue="1">
      <formula>""" ""=0"</formula>
    </cfRule>
  </conditionalFormatting>
  <conditionalFormatting sqref="I52:J52 H65 H68:I68 H74">
    <cfRule type="expression" priority="299" stopIfTrue="1">
      <formula>""" ""=0"</formula>
    </cfRule>
  </conditionalFormatting>
  <conditionalFormatting sqref="J17">
    <cfRule type="expression" priority="21" stopIfTrue="1">
      <formula>""" ""=0"</formula>
    </cfRule>
  </conditionalFormatting>
  <conditionalFormatting sqref="J24">
    <cfRule type="expression" priority="22" stopIfTrue="1">
      <formula>""" ""=0"</formula>
    </cfRule>
  </conditionalFormatting>
  <conditionalFormatting sqref="J31">
    <cfRule type="expression" priority="23" stopIfTrue="1">
      <formula>""" ""=0"</formula>
    </cfRule>
  </conditionalFormatting>
  <conditionalFormatting sqref="J38">
    <cfRule type="expression" priority="25" stopIfTrue="1">
      <formula>""" ""=0"</formula>
    </cfRule>
  </conditionalFormatting>
  <conditionalFormatting sqref="J45">
    <cfRule type="expression" priority="24" stopIfTrue="1">
      <formula>""" ""=0"</formula>
    </cfRule>
  </conditionalFormatting>
  <conditionalFormatting sqref="K58 K64:L64 K66 K70">
    <cfRule type="cellIs" dxfId="61" priority="296" stopIfTrue="1" operator="greaterThan">
      <formula>28</formula>
    </cfRule>
  </conditionalFormatting>
  <conditionalFormatting sqref="K58:L58 M51:M54 K63:M63 K65:M65 K67:L67 K69:L69 K71:L71">
    <cfRule type="cellIs" dxfId="60" priority="298" stopIfTrue="1" operator="greaterThan">
      <formula>28</formula>
    </cfRule>
  </conditionalFormatting>
  <conditionalFormatting sqref="K51:M51 M52:M54 M56 K57:M57 K59:M59">
    <cfRule type="cellIs" dxfId="59" priority="101" stopIfTrue="1" operator="greaterThan">
      <formula>28</formula>
    </cfRule>
  </conditionalFormatting>
  <conditionalFormatting sqref="L17">
    <cfRule type="expression" priority="48" stopIfTrue="1">
      <formula>""" ""=0"</formula>
    </cfRule>
  </conditionalFormatting>
  <conditionalFormatting sqref="L24">
    <cfRule type="expression" priority="45" stopIfTrue="1">
      <formula>""" ""=0"</formula>
    </cfRule>
  </conditionalFormatting>
  <conditionalFormatting sqref="L31">
    <cfRule type="expression" priority="42" stopIfTrue="1">
      <formula>""" ""=0"</formula>
    </cfRule>
  </conditionalFormatting>
  <conditionalFormatting sqref="L38">
    <cfRule type="expression" priority="39" stopIfTrue="1">
      <formula>""" ""=0"</formula>
    </cfRule>
  </conditionalFormatting>
  <conditionalFormatting sqref="L45">
    <cfRule type="expression" priority="36" stopIfTrue="1">
      <formula>""" ""=0"</formula>
    </cfRule>
  </conditionalFormatting>
  <conditionalFormatting sqref="L60">
    <cfRule type="cellIs" dxfId="58" priority="33" stopIfTrue="1" operator="greaterThan">
      <formula>28</formula>
    </cfRule>
  </conditionalFormatting>
  <conditionalFormatting sqref="L61:M61">
    <cfRule type="cellIs" dxfId="57" priority="31" stopIfTrue="1" operator="greaterThan">
      <formula>28</formula>
    </cfRule>
  </conditionalFormatting>
  <conditionalFormatting sqref="L64:M64 L58 L66 L70">
    <cfRule type="cellIs" dxfId="56" priority="297" stopIfTrue="1" operator="greaterThan">
      <formula>30</formula>
    </cfRule>
  </conditionalFormatting>
  <conditionalFormatting sqref="M52 M55">
    <cfRule type="cellIs" dxfId="55" priority="102" stopIfTrue="1" operator="greaterThan">
      <formula>30</formula>
    </cfRule>
  </conditionalFormatting>
  <conditionalFormatting sqref="M60">
    <cfRule type="cellIs" dxfId="54" priority="32" stopIfTrue="1" operator="greaterThan">
      <formula>30</formula>
    </cfRule>
  </conditionalFormatting>
  <conditionalFormatting sqref="M13:N13">
    <cfRule type="cellIs" dxfId="53" priority="5" stopIfTrue="1" operator="greaterThan">
      <formula>28</formula>
    </cfRule>
  </conditionalFormatting>
  <conditionalFormatting sqref="M20:N20">
    <cfRule type="cellIs" dxfId="52" priority="4" stopIfTrue="1" operator="greaterThan">
      <formula>28</formula>
    </cfRule>
  </conditionalFormatting>
  <conditionalFormatting sqref="M27:N27">
    <cfRule type="cellIs" dxfId="51" priority="3" stopIfTrue="1" operator="greaterThan">
      <formula>28</formula>
    </cfRule>
  </conditionalFormatting>
  <conditionalFormatting sqref="M34:N34">
    <cfRule type="cellIs" dxfId="50" priority="2" stopIfTrue="1" operator="greaterThan">
      <formula>28</formula>
    </cfRule>
  </conditionalFormatting>
  <conditionalFormatting sqref="M41:N41">
    <cfRule type="cellIs" dxfId="49" priority="1" stopIfTrue="1" operator="greaterThan">
      <formula>28</formula>
    </cfRule>
  </conditionalFormatting>
  <dataValidations xWindow="52" yWindow="403" count="9">
    <dataValidation allowBlank="1" showInputMessage="1" showErrorMessage="1" prompt="Time must be entered in the following format:   h:mm" sqref="B36:B37 E36:G37 B29:B30 B22:B23 B15:B16 E22:G23 E15:G16 E29:G30 B43:B44 E43:G44" xr:uid="{00000000-0002-0000-0400-000000000000}"/>
    <dataValidation type="list" allowBlank="1" showInputMessage="1" showErrorMessage="1" sqref="F45:F46 F17:F18 F24:F25 F31:F32 F38:F39" xr:uid="{00000000-0002-0000-0400-000001000000}">
      <formula1>"0.33, .67, .70, .725"</formula1>
    </dataValidation>
    <dataValidation type="list" allowBlank="1" showInputMessage="1" showErrorMessage="1" sqref="M43 M15 M22 M29 M36" xr:uid="{00000000-0002-0000-0400-000002000000}">
      <formula1>"24.40"</formula1>
    </dataValidation>
    <dataValidation type="list" allowBlank="1" showInputMessage="1" showErrorMessage="1" sqref="N43 N29 N36" xr:uid="{00000000-0002-0000-0400-000003000000}">
      <formula1>" 27.70"</formula1>
    </dataValidation>
    <dataValidation type="list" allowBlank="1" showInputMessage="1" showErrorMessage="1" sqref="M34 M41:N41" xr:uid="{00000000-0002-0000-0400-000004000000}">
      <formula1>" 10.60"</formula1>
    </dataValidation>
    <dataValidation type="list" allowBlank="1" showInputMessage="1" showErrorMessage="1" sqref="M14:N14 M21:N21 M28:N28 M35 M42:N42" xr:uid="{00000000-0002-0000-0400-000005000000}">
      <formula1>"14.00"</formula1>
    </dataValidation>
    <dataValidation type="list" allowBlank="1" showInputMessage="1" showErrorMessage="1" sqref="M13 N13 M20 N20 M27 N27 N34" xr:uid="{01DF3582-3947-4BF4-B682-44C3ACC2C9B8}">
      <formula1>"10.60"</formula1>
    </dataValidation>
    <dataValidation type="list" allowBlank="1" showInputMessage="1" showErrorMessage="1" sqref="N15 N22" xr:uid="{A16F750D-CA1D-4293-B748-FE7AE8F4C2CF}">
      <formula1>"27.70"</formula1>
    </dataValidation>
    <dataValidation type="list" allowBlank="1" showInputMessage="1" showErrorMessage="1" sqref="N35" xr:uid="{1FC9CFC0-9F05-4AB5-8411-C52FB9F599FA}">
      <formula1>" 14.00"</formula1>
    </dataValidation>
  </dataValidations>
  <printOptions horizontalCentered="1" verticalCentered="1"/>
  <pageMargins left="0" right="0" top="0" bottom="0" header="0" footer="0"/>
  <pageSetup scale="48" orientation="portrait" r:id="rId1"/>
  <headerFooter alignWithMargins="0"/>
  <rowBreaks count="1" manualBreakCount="1">
    <brk id="62" max="15"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Q62"/>
  <sheetViews>
    <sheetView showGridLines="0" topLeftCell="A29" zoomScale="55" zoomScaleNormal="55" zoomScaleSheetLayoutView="90" zoomScalePageLayoutView="80" workbookViewId="0">
      <selection activeCell="F45" sqref="F45:F46"/>
    </sheetView>
  </sheetViews>
  <sheetFormatPr defaultColWidth="8.85546875" defaultRowHeight="12.75" x14ac:dyDescent="0.2"/>
  <cols>
    <col min="1" max="1" width="17.28515625" style="3" customWidth="1"/>
    <col min="2" max="3" width="12.7109375" style="3" customWidth="1"/>
    <col min="4" max="4" width="11.28515625" style="3" customWidth="1"/>
    <col min="5" max="5" width="5.28515625" style="3" customWidth="1"/>
    <col min="6" max="6" width="8.85546875" style="3" customWidth="1"/>
    <col min="7" max="7" width="11.7109375" style="3" customWidth="1"/>
    <col min="8" max="8" width="17" style="3" customWidth="1"/>
    <col min="9" max="9" width="7.7109375" style="1" customWidth="1"/>
    <col min="10" max="10" width="14.7109375" style="3" customWidth="1"/>
    <col min="11" max="11" width="16.7109375" style="3" customWidth="1"/>
    <col min="12" max="12" width="7.7109375" style="3" customWidth="1"/>
    <col min="13" max="13" width="14.7109375" style="3" customWidth="1"/>
    <col min="14" max="14" width="16.7109375" style="3" customWidth="1"/>
    <col min="15" max="15" width="14.7109375" style="1" customWidth="1"/>
    <col min="16" max="16" width="16.7109375" style="3" customWidth="1"/>
    <col min="17" max="17" width="8.85546875" style="3" hidden="1" customWidth="1"/>
    <col min="18" max="16384" width="8.85546875" style="3"/>
  </cols>
  <sheetData>
    <row r="1" spans="1:16" ht="21" customHeight="1" x14ac:dyDescent="0.35">
      <c r="A1" s="42"/>
      <c r="B1" s="42"/>
      <c r="C1" s="43"/>
      <c r="D1" s="465" t="s">
        <v>99</v>
      </c>
      <c r="E1" s="466"/>
      <c r="F1" s="466"/>
      <c r="G1" s="466"/>
      <c r="H1" s="466"/>
      <c r="I1" s="466"/>
      <c r="J1" s="466"/>
      <c r="K1" s="466"/>
      <c r="L1" s="466"/>
      <c r="M1" s="466"/>
      <c r="N1" s="105"/>
      <c r="O1" s="105"/>
      <c r="P1" s="106"/>
    </row>
    <row r="2" spans="1:16" ht="21" customHeight="1" x14ac:dyDescent="0.3">
      <c r="A2" s="42"/>
      <c r="B2" s="42"/>
      <c r="C2" s="43"/>
      <c r="D2" s="43"/>
      <c r="E2" s="43"/>
      <c r="F2" s="480" t="s">
        <v>100</v>
      </c>
      <c r="G2" s="366"/>
      <c r="H2" s="366"/>
      <c r="I2" s="366"/>
      <c r="J2" s="366"/>
      <c r="K2" s="366"/>
      <c r="L2" s="366"/>
      <c r="M2" s="107"/>
      <c r="N2" s="107"/>
      <c r="O2" s="43"/>
      <c r="P2" s="43"/>
    </row>
    <row r="3" spans="1:16" ht="21" customHeight="1" x14ac:dyDescent="0.25">
      <c r="A3" s="44"/>
      <c r="B3" s="45"/>
      <c r="C3" s="43"/>
      <c r="D3" s="43"/>
      <c r="E3" s="43"/>
      <c r="F3" s="472" t="s">
        <v>101</v>
      </c>
      <c r="G3" s="366"/>
      <c r="H3" s="366"/>
      <c r="I3" s="366"/>
      <c r="J3" s="366"/>
      <c r="K3" s="366"/>
      <c r="L3" s="366"/>
      <c r="M3" s="108"/>
      <c r="N3" s="108"/>
      <c r="O3" s="43"/>
      <c r="P3" s="43"/>
    </row>
    <row r="4" spans="1:16" s="4" customFormat="1" ht="27" customHeight="1" x14ac:dyDescent="0.3">
      <c r="A4" s="481" t="s">
        <v>102</v>
      </c>
      <c r="B4" s="482"/>
      <c r="C4" s="483">
        <f>+'Daily Travel Summary'!A15</f>
        <v>0</v>
      </c>
      <c r="D4" s="484"/>
      <c r="E4" s="484"/>
      <c r="F4" s="484"/>
      <c r="G4" s="484"/>
      <c r="H4" s="484"/>
      <c r="I4" s="121"/>
      <c r="J4" s="109" t="s">
        <v>154</v>
      </c>
      <c r="M4" s="483">
        <f>+'Daily Travel Summary'!B13</f>
        <v>0</v>
      </c>
      <c r="N4" s="487"/>
    </row>
    <row r="5" spans="1:16" s="4" customFormat="1" ht="27" customHeight="1" thickBot="1" x14ac:dyDescent="0.35">
      <c r="A5" s="188" t="s">
        <v>103</v>
      </c>
      <c r="B5" s="47"/>
      <c r="C5" s="485">
        <f ca="1">TODAY()</f>
        <v>46027</v>
      </c>
      <c r="D5" s="486"/>
      <c r="E5" s="486"/>
      <c r="F5" s="486"/>
      <c r="G5" s="486"/>
      <c r="H5" s="486"/>
      <c r="I5" s="122"/>
      <c r="J5" s="122"/>
      <c r="K5" s="46"/>
      <c r="L5" s="46"/>
      <c r="M5" s="47"/>
      <c r="N5" s="48" t="s">
        <v>48</v>
      </c>
      <c r="O5" s="49"/>
      <c r="P5" s="50"/>
    </row>
    <row r="6" spans="1:16" s="4" customFormat="1" ht="18" customHeight="1" thickTop="1" x14ac:dyDescent="0.25">
      <c r="A6" s="524"/>
      <c r="B6" s="525"/>
      <c r="C6" s="521" t="s">
        <v>104</v>
      </c>
      <c r="D6" s="553"/>
      <c r="E6" s="553"/>
      <c r="F6" s="553"/>
      <c r="G6" s="553"/>
      <c r="H6" s="554"/>
      <c r="I6" s="521" t="s">
        <v>105</v>
      </c>
      <c r="J6" s="555"/>
      <c r="K6" s="556"/>
      <c r="L6" s="539" t="s">
        <v>106</v>
      </c>
      <c r="M6" s="553"/>
      <c r="N6" s="553"/>
      <c r="O6" s="516" t="s">
        <v>107</v>
      </c>
      <c r="P6" s="517"/>
    </row>
    <row r="7" spans="1:16" ht="27" customHeight="1" x14ac:dyDescent="0.25">
      <c r="A7" s="143" t="s">
        <v>158</v>
      </c>
      <c r="B7" s="535" t="s">
        <v>155</v>
      </c>
      <c r="C7" s="541"/>
      <c r="D7" s="542"/>
      <c r="E7" s="518" t="s">
        <v>156</v>
      </c>
      <c r="F7" s="543"/>
      <c r="G7" s="543"/>
      <c r="H7" s="544"/>
      <c r="I7" s="54"/>
      <c r="J7" s="137" t="s">
        <v>108</v>
      </c>
      <c r="K7" s="137" t="s">
        <v>109</v>
      </c>
      <c r="L7" s="54"/>
      <c r="M7" s="136" t="s">
        <v>108</v>
      </c>
      <c r="N7" s="135" t="s">
        <v>109</v>
      </c>
      <c r="O7" s="133"/>
      <c r="P7" s="138"/>
    </row>
    <row r="8" spans="1:16" ht="27" customHeight="1" x14ac:dyDescent="0.25">
      <c r="A8" s="131"/>
      <c r="B8" s="132"/>
      <c r="C8" s="526" t="s">
        <v>157</v>
      </c>
      <c r="D8" s="545"/>
      <c r="E8" s="545"/>
      <c r="F8" s="545"/>
      <c r="G8" s="545"/>
      <c r="H8" s="546"/>
      <c r="I8" s="55" t="s">
        <v>115</v>
      </c>
      <c r="J8" s="139">
        <f>+'Page 3 - Daily Travel Detail'!J48+'Page 3 - Daily Travel Detail'!J8</f>
        <v>0</v>
      </c>
      <c r="K8" s="139">
        <f>+'Page 3 - Daily Travel Detail'!K48+'Page 3 - Daily Travel Detail'!K8</f>
        <v>0</v>
      </c>
      <c r="L8" s="54"/>
      <c r="M8" s="54"/>
      <c r="N8" s="54"/>
      <c r="O8" s="133"/>
      <c r="P8" s="138"/>
    </row>
    <row r="9" spans="1:16" ht="27" customHeight="1" x14ac:dyDescent="0.25">
      <c r="A9" s="133"/>
      <c r="B9" s="134"/>
      <c r="C9" s="547"/>
      <c r="D9" s="548"/>
      <c r="E9" s="548"/>
      <c r="F9" s="548"/>
      <c r="G9" s="548"/>
      <c r="H9" s="549"/>
      <c r="I9" s="55" t="s">
        <v>120</v>
      </c>
      <c r="J9" s="139">
        <f>+'Page 3 - Daily Travel Detail'!J49+'Page 3 - Daily Travel Detail'!J9</f>
        <v>0</v>
      </c>
      <c r="K9" s="139">
        <f>+'Page 3 - Daily Travel Detail'!K49+'Page 3 - Daily Travel Detail'!K9</f>
        <v>0</v>
      </c>
      <c r="L9" s="141" t="s">
        <v>131</v>
      </c>
      <c r="M9" s="139">
        <f>+'Page 3 - Daily Travel Detail'!M48+'Page 3 - Daily Travel Detail'!M9</f>
        <v>0</v>
      </c>
      <c r="N9" s="139">
        <f>+'Page 3 - Daily Travel Detail'!N48+'Page 3 - Daily Travel Detail'!N9</f>
        <v>0</v>
      </c>
      <c r="O9" s="133"/>
      <c r="P9" s="138"/>
    </row>
    <row r="10" spans="1:16" ht="27" customHeight="1" thickBot="1" x14ac:dyDescent="0.35">
      <c r="A10" s="145"/>
      <c r="B10" s="146"/>
      <c r="C10" s="550"/>
      <c r="D10" s="551"/>
      <c r="E10" s="551"/>
      <c r="F10" s="551"/>
      <c r="G10" s="551"/>
      <c r="H10" s="552"/>
      <c r="I10" s="144" t="s">
        <v>131</v>
      </c>
      <c r="J10" s="139">
        <f>'Page 3 - Daily Travel Detail'!J10+'Page 3 - Daily Travel Detail'!J50</f>
        <v>0</v>
      </c>
      <c r="K10" s="162"/>
      <c r="L10" s="142" t="s">
        <v>132</v>
      </c>
      <c r="M10" s="139">
        <f>+'Page 3 - Daily Travel Detail'!M49+'Page 3 - Daily Travel Detail'!M10</f>
        <v>0</v>
      </c>
      <c r="N10" s="139">
        <f>+'Page 3 - Daily Travel Detail'!N49+'Page 3 - Daily Travel Detail'!N10</f>
        <v>0</v>
      </c>
      <c r="O10" s="145"/>
      <c r="P10" s="139">
        <f>+'Page 3 - Daily Travel Detail'!P48+'Page 3 - Daily Travel Detail'!P10</f>
        <v>0</v>
      </c>
    </row>
    <row r="11" spans="1:16" ht="30" customHeight="1" thickTop="1" x14ac:dyDescent="0.3">
      <c r="A11" s="158"/>
      <c r="B11" s="474" t="s">
        <v>104</v>
      </c>
      <c r="C11" s="475"/>
      <c r="D11" s="475"/>
      <c r="E11" s="475"/>
      <c r="F11" s="475"/>
      <c r="G11" s="475"/>
      <c r="H11" s="476"/>
      <c r="I11" s="467" t="s">
        <v>105</v>
      </c>
      <c r="J11" s="468"/>
      <c r="K11" s="469"/>
      <c r="L11" s="467" t="s">
        <v>106</v>
      </c>
      <c r="M11" s="470"/>
      <c r="N11" s="471"/>
      <c r="O11" s="467" t="s">
        <v>107</v>
      </c>
      <c r="P11" s="471"/>
    </row>
    <row r="12" spans="1:16" ht="30" customHeight="1" x14ac:dyDescent="0.25">
      <c r="A12" s="159"/>
      <c r="B12" s="477"/>
      <c r="C12" s="478"/>
      <c r="D12" s="478"/>
      <c r="E12" s="478"/>
      <c r="F12" s="478"/>
      <c r="G12" s="478"/>
      <c r="H12" s="479"/>
      <c r="I12" s="54"/>
      <c r="J12" s="55" t="s">
        <v>108</v>
      </c>
      <c r="K12" s="55" t="s">
        <v>109</v>
      </c>
      <c r="L12" s="54"/>
      <c r="M12" s="55" t="s">
        <v>108</v>
      </c>
      <c r="N12" s="55" t="s">
        <v>109</v>
      </c>
      <c r="O12" s="55" t="s">
        <v>110</v>
      </c>
      <c r="P12" s="56" t="s">
        <v>111</v>
      </c>
    </row>
    <row r="13" spans="1:16" ht="33" customHeight="1" x14ac:dyDescent="0.3">
      <c r="A13" s="157" t="s">
        <v>112</v>
      </c>
      <c r="B13" s="102" t="s">
        <v>113</v>
      </c>
      <c r="C13" s="446"/>
      <c r="D13" s="447"/>
      <c r="E13" s="102" t="s">
        <v>114</v>
      </c>
      <c r="F13" s="435"/>
      <c r="G13" s="435"/>
      <c r="H13" s="436"/>
      <c r="I13" s="57" t="s">
        <v>115</v>
      </c>
      <c r="J13" s="35"/>
      <c r="K13" s="35"/>
      <c r="L13" s="58" t="s">
        <v>116</v>
      </c>
      <c r="M13" s="182"/>
      <c r="N13" s="37"/>
      <c r="O13" s="116"/>
      <c r="P13" s="35"/>
    </row>
    <row r="14" spans="1:16" ht="33" customHeight="1" x14ac:dyDescent="0.3">
      <c r="A14" s="155" t="s">
        <v>117</v>
      </c>
      <c r="B14" s="62" t="s">
        <v>118</v>
      </c>
      <c r="C14" s="433"/>
      <c r="D14" s="443"/>
      <c r="E14" s="444" t="s">
        <v>119</v>
      </c>
      <c r="F14" s="445"/>
      <c r="G14" s="433"/>
      <c r="H14" s="434"/>
      <c r="I14" s="57" t="s">
        <v>120</v>
      </c>
      <c r="J14" s="36"/>
      <c r="K14" s="36"/>
      <c r="L14" s="59" t="s">
        <v>121</v>
      </c>
      <c r="M14" s="37"/>
      <c r="N14" s="37"/>
      <c r="O14" s="204"/>
      <c r="P14" s="36"/>
    </row>
    <row r="15" spans="1:16" ht="33" customHeight="1" x14ac:dyDescent="0.3">
      <c r="A15" s="60" t="s">
        <v>122</v>
      </c>
      <c r="B15" s="458"/>
      <c r="C15" s="345"/>
      <c r="D15" s="61" t="s">
        <v>123</v>
      </c>
      <c r="E15" s="456"/>
      <c r="F15" s="457"/>
      <c r="G15" s="457"/>
      <c r="H15" s="61" t="s">
        <v>124</v>
      </c>
      <c r="I15" s="489"/>
      <c r="J15" s="490"/>
      <c r="K15" s="491"/>
      <c r="L15" s="59" t="s">
        <v>125</v>
      </c>
      <c r="M15" s="37"/>
      <c r="N15" s="36"/>
      <c r="O15" s="204"/>
      <c r="P15" s="35"/>
    </row>
    <row r="16" spans="1:16" ht="33" customHeight="1" x14ac:dyDescent="0.3">
      <c r="A16" s="62" t="s">
        <v>126</v>
      </c>
      <c r="B16" s="458"/>
      <c r="C16" s="488"/>
      <c r="D16" s="63" t="s">
        <v>123</v>
      </c>
      <c r="E16" s="456"/>
      <c r="F16" s="457"/>
      <c r="G16" s="457"/>
      <c r="H16" s="63" t="s">
        <v>124</v>
      </c>
      <c r="I16" s="492"/>
      <c r="J16" s="493"/>
      <c r="K16" s="494"/>
      <c r="L16" s="64" t="s">
        <v>127</v>
      </c>
      <c r="M16" s="175">
        <f>SUM(M13:M15)</f>
        <v>0</v>
      </c>
      <c r="N16" s="176">
        <f>SUM(N13:N15)</f>
        <v>0</v>
      </c>
      <c r="O16" s="204"/>
      <c r="P16" s="38"/>
    </row>
    <row r="17" spans="1:16" ht="17.45" customHeight="1" x14ac:dyDescent="0.3">
      <c r="A17" s="440" t="s">
        <v>128</v>
      </c>
      <c r="B17" s="441"/>
      <c r="C17" s="325"/>
      <c r="D17" s="464"/>
      <c r="E17" s="450" t="s">
        <v>129</v>
      </c>
      <c r="F17" s="448">
        <v>0.72499999999999998</v>
      </c>
      <c r="G17" s="450" t="s">
        <v>130</v>
      </c>
      <c r="H17" s="452"/>
      <c r="I17" s="454" t="s">
        <v>131</v>
      </c>
      <c r="J17" s="431">
        <f>ROUND(IF(D17*F17=" ",0,D17*F17),2)</f>
        <v>0</v>
      </c>
      <c r="K17" s="459"/>
      <c r="L17" s="454" t="s">
        <v>132</v>
      </c>
      <c r="M17" s="429"/>
      <c r="N17" s="429"/>
      <c r="O17" s="115"/>
      <c r="P17" s="38"/>
    </row>
    <row r="18" spans="1:16" ht="17.45" customHeight="1" x14ac:dyDescent="0.3">
      <c r="A18" s="442"/>
      <c r="B18" s="378"/>
      <c r="C18" s="378"/>
      <c r="D18" s="451"/>
      <c r="E18" s="451"/>
      <c r="F18" s="449"/>
      <c r="G18" s="451"/>
      <c r="H18" s="453"/>
      <c r="I18" s="455"/>
      <c r="J18" s="432"/>
      <c r="K18" s="432"/>
      <c r="L18" s="455"/>
      <c r="M18" s="430"/>
      <c r="N18" s="430"/>
      <c r="O18" s="172"/>
      <c r="P18" s="205"/>
    </row>
    <row r="19" spans="1:16" ht="40.5" customHeight="1" x14ac:dyDescent="0.3">
      <c r="A19" s="65" t="s">
        <v>133</v>
      </c>
      <c r="B19" s="437"/>
      <c r="C19" s="438"/>
      <c r="D19" s="438"/>
      <c r="E19" s="438"/>
      <c r="F19" s="438"/>
      <c r="G19" s="438"/>
      <c r="H19" s="439"/>
      <c r="I19" s="66" t="s">
        <v>134</v>
      </c>
      <c r="J19" s="67">
        <f>SUM(J13:J18)</f>
        <v>0</v>
      </c>
      <c r="K19" s="67">
        <f>SUM(K13:K17)</f>
        <v>0</v>
      </c>
      <c r="L19" s="66" t="s">
        <v>134</v>
      </c>
      <c r="M19" s="68">
        <f>SUM(M16:M17)</f>
        <v>0</v>
      </c>
      <c r="N19" s="68">
        <f>SUM(N16:N17)</f>
        <v>0</v>
      </c>
      <c r="O19" s="118" t="s">
        <v>134</v>
      </c>
      <c r="P19" s="68">
        <f>SUM(P13:P17)</f>
        <v>0</v>
      </c>
    </row>
    <row r="20" spans="1:16" ht="33" customHeight="1" thickTop="1" x14ac:dyDescent="0.3">
      <c r="A20" s="157" t="s">
        <v>112</v>
      </c>
      <c r="B20" s="102" t="s">
        <v>113</v>
      </c>
      <c r="C20" s="446"/>
      <c r="D20" s="447"/>
      <c r="E20" s="102" t="s">
        <v>114</v>
      </c>
      <c r="F20" s="435"/>
      <c r="G20" s="435"/>
      <c r="H20" s="436"/>
      <c r="I20" s="57" t="s">
        <v>115</v>
      </c>
      <c r="J20" s="35"/>
      <c r="K20" s="35"/>
      <c r="L20" s="58" t="s">
        <v>116</v>
      </c>
      <c r="M20" s="182"/>
      <c r="N20" s="37"/>
      <c r="O20" s="123"/>
      <c r="P20" s="35"/>
    </row>
    <row r="21" spans="1:16" ht="33" customHeight="1" x14ac:dyDescent="0.3">
      <c r="A21" s="155" t="s">
        <v>117</v>
      </c>
      <c r="B21" s="62" t="s">
        <v>118</v>
      </c>
      <c r="C21" s="433"/>
      <c r="D21" s="443"/>
      <c r="E21" s="444" t="s">
        <v>119</v>
      </c>
      <c r="F21" s="445"/>
      <c r="G21" s="433"/>
      <c r="H21" s="434"/>
      <c r="I21" s="57" t="s">
        <v>120</v>
      </c>
      <c r="J21" s="36"/>
      <c r="K21" s="36"/>
      <c r="L21" s="59" t="s">
        <v>121</v>
      </c>
      <c r="M21" s="37"/>
      <c r="N21" s="37"/>
      <c r="O21" s="123"/>
      <c r="P21" s="35"/>
    </row>
    <row r="22" spans="1:16" ht="33" customHeight="1" x14ac:dyDescent="0.3">
      <c r="A22" s="60" t="s">
        <v>122</v>
      </c>
      <c r="B22" s="458"/>
      <c r="C22" s="345"/>
      <c r="D22" s="61" t="s">
        <v>123</v>
      </c>
      <c r="E22" s="456"/>
      <c r="F22" s="457"/>
      <c r="G22" s="457"/>
      <c r="H22" s="61" t="s">
        <v>124</v>
      </c>
      <c r="I22" s="489"/>
      <c r="J22" s="490"/>
      <c r="K22" s="491"/>
      <c r="L22" s="59" t="s">
        <v>125</v>
      </c>
      <c r="M22" s="37"/>
      <c r="N22" s="36"/>
      <c r="O22" s="123"/>
      <c r="P22" s="35"/>
    </row>
    <row r="23" spans="1:16" ht="33" customHeight="1" x14ac:dyDescent="0.3">
      <c r="A23" s="62" t="s">
        <v>126</v>
      </c>
      <c r="B23" s="458"/>
      <c r="C23" s="488"/>
      <c r="D23" s="63" t="s">
        <v>123</v>
      </c>
      <c r="E23" s="456"/>
      <c r="F23" s="457"/>
      <c r="G23" s="457"/>
      <c r="H23" s="63" t="s">
        <v>124</v>
      </c>
      <c r="I23" s="492"/>
      <c r="J23" s="493"/>
      <c r="K23" s="494"/>
      <c r="L23" s="64" t="s">
        <v>127</v>
      </c>
      <c r="M23" s="175">
        <f>SUM(M20:M22)</f>
        <v>0</v>
      </c>
      <c r="N23" s="176">
        <f>SUM(N20:N22)</f>
        <v>0</v>
      </c>
      <c r="O23" s="123"/>
      <c r="P23" s="38"/>
    </row>
    <row r="24" spans="1:16" ht="17.45" customHeight="1" x14ac:dyDescent="0.3">
      <c r="A24" s="440" t="s">
        <v>128</v>
      </c>
      <c r="B24" s="441"/>
      <c r="C24" s="325"/>
      <c r="D24" s="464"/>
      <c r="E24" s="450" t="s">
        <v>129</v>
      </c>
      <c r="F24" s="448">
        <v>0.72499999999999998</v>
      </c>
      <c r="G24" s="450" t="s">
        <v>130</v>
      </c>
      <c r="H24" s="452"/>
      <c r="I24" s="454" t="s">
        <v>131</v>
      </c>
      <c r="J24" s="431">
        <f>ROUND(IF(D24*F24=" ",0,D24*F24),2)</f>
        <v>0</v>
      </c>
      <c r="K24" s="459"/>
      <c r="L24" s="454" t="s">
        <v>132</v>
      </c>
      <c r="M24" s="429"/>
      <c r="N24" s="429"/>
      <c r="O24" s="123"/>
      <c r="P24" s="38"/>
    </row>
    <row r="25" spans="1:16" ht="17.45" customHeight="1" x14ac:dyDescent="0.3">
      <c r="A25" s="442"/>
      <c r="B25" s="378"/>
      <c r="C25" s="378"/>
      <c r="D25" s="451"/>
      <c r="E25" s="451"/>
      <c r="F25" s="449"/>
      <c r="G25" s="451"/>
      <c r="H25" s="453"/>
      <c r="I25" s="455"/>
      <c r="J25" s="432"/>
      <c r="K25" s="432"/>
      <c r="L25" s="455"/>
      <c r="M25" s="430"/>
      <c r="N25" s="430"/>
      <c r="O25" s="123"/>
      <c r="P25" s="205"/>
    </row>
    <row r="26" spans="1:16" ht="45" customHeight="1" thickBot="1" x14ac:dyDescent="0.35">
      <c r="A26" s="65" t="s">
        <v>133</v>
      </c>
      <c r="B26" s="437"/>
      <c r="C26" s="438"/>
      <c r="D26" s="438"/>
      <c r="E26" s="438"/>
      <c r="F26" s="438"/>
      <c r="G26" s="438"/>
      <c r="H26" s="439"/>
      <c r="I26" s="66" t="s">
        <v>134</v>
      </c>
      <c r="J26" s="67">
        <f>SUM(J20:J25)</f>
        <v>0</v>
      </c>
      <c r="K26" s="69">
        <f>SUM(K20:K24)</f>
        <v>0</v>
      </c>
      <c r="L26" s="66" t="s">
        <v>134</v>
      </c>
      <c r="M26" s="68">
        <f>SUM(M23:M24)</f>
        <v>0</v>
      </c>
      <c r="N26" s="68">
        <f>SUM(N23:N24)</f>
        <v>0</v>
      </c>
      <c r="O26" s="118" t="s">
        <v>134</v>
      </c>
      <c r="P26" s="70">
        <f>SUM(P20:P24)</f>
        <v>0</v>
      </c>
    </row>
    <row r="27" spans="1:16" ht="33" customHeight="1" thickTop="1" x14ac:dyDescent="0.3">
      <c r="A27" s="157" t="s">
        <v>112</v>
      </c>
      <c r="B27" s="102" t="s">
        <v>113</v>
      </c>
      <c r="C27" s="446"/>
      <c r="D27" s="447"/>
      <c r="E27" s="102" t="s">
        <v>114</v>
      </c>
      <c r="F27" s="435"/>
      <c r="G27" s="435"/>
      <c r="H27" s="436"/>
      <c r="I27" s="57" t="s">
        <v>115</v>
      </c>
      <c r="J27" s="35"/>
      <c r="K27" s="35"/>
      <c r="L27" s="58" t="s">
        <v>116</v>
      </c>
      <c r="M27" s="182"/>
      <c r="N27" s="37"/>
      <c r="O27" s="124"/>
      <c r="P27" s="35"/>
    </row>
    <row r="28" spans="1:16" ht="33" customHeight="1" x14ac:dyDescent="0.3">
      <c r="A28" s="155" t="s">
        <v>117</v>
      </c>
      <c r="B28" s="62" t="s">
        <v>118</v>
      </c>
      <c r="C28" s="433"/>
      <c r="D28" s="443"/>
      <c r="E28" s="444" t="s">
        <v>119</v>
      </c>
      <c r="F28" s="445"/>
      <c r="G28" s="433"/>
      <c r="H28" s="434"/>
      <c r="I28" s="57" t="s">
        <v>120</v>
      </c>
      <c r="J28" s="36"/>
      <c r="K28" s="36"/>
      <c r="L28" s="59" t="s">
        <v>121</v>
      </c>
      <c r="M28" s="37"/>
      <c r="N28" s="37"/>
      <c r="O28" s="110"/>
      <c r="P28" s="35"/>
    </row>
    <row r="29" spans="1:16" ht="33" customHeight="1" x14ac:dyDescent="0.3">
      <c r="A29" s="60" t="s">
        <v>122</v>
      </c>
      <c r="B29" s="458"/>
      <c r="C29" s="345"/>
      <c r="D29" s="61" t="s">
        <v>123</v>
      </c>
      <c r="E29" s="456"/>
      <c r="F29" s="457"/>
      <c r="G29" s="457"/>
      <c r="H29" s="61" t="s">
        <v>124</v>
      </c>
      <c r="I29" s="489"/>
      <c r="J29" s="490"/>
      <c r="K29" s="491"/>
      <c r="L29" s="59" t="s">
        <v>125</v>
      </c>
      <c r="M29" s="37"/>
      <c r="N29" s="36"/>
      <c r="O29" s="110"/>
      <c r="P29" s="35"/>
    </row>
    <row r="30" spans="1:16" ht="33" customHeight="1" x14ac:dyDescent="0.3">
      <c r="A30" s="62" t="s">
        <v>126</v>
      </c>
      <c r="B30" s="458"/>
      <c r="C30" s="488"/>
      <c r="D30" s="63" t="s">
        <v>123</v>
      </c>
      <c r="E30" s="456"/>
      <c r="F30" s="457"/>
      <c r="G30" s="457"/>
      <c r="H30" s="63" t="s">
        <v>124</v>
      </c>
      <c r="I30" s="492"/>
      <c r="J30" s="493"/>
      <c r="K30" s="494"/>
      <c r="L30" s="64" t="s">
        <v>127</v>
      </c>
      <c r="M30" s="175">
        <f>SUM(M27:M29)</f>
        <v>0</v>
      </c>
      <c r="N30" s="176">
        <f>SUM(N27:N29)</f>
        <v>0</v>
      </c>
      <c r="O30" s="110"/>
      <c r="P30" s="38"/>
    </row>
    <row r="31" spans="1:16" ht="17.45" customHeight="1" x14ac:dyDescent="0.3">
      <c r="A31" s="440" t="s">
        <v>128</v>
      </c>
      <c r="B31" s="441"/>
      <c r="C31" s="325"/>
      <c r="D31" s="464"/>
      <c r="E31" s="450" t="s">
        <v>129</v>
      </c>
      <c r="F31" s="448">
        <v>0.72499999999999998</v>
      </c>
      <c r="G31" s="450" t="s">
        <v>130</v>
      </c>
      <c r="H31" s="452"/>
      <c r="I31" s="454" t="s">
        <v>131</v>
      </c>
      <c r="J31" s="431">
        <f>ROUND(IF(D31*F31=" ",0,D31*F31),2)</f>
        <v>0</v>
      </c>
      <c r="K31" s="459"/>
      <c r="L31" s="454" t="s">
        <v>132</v>
      </c>
      <c r="M31" s="429"/>
      <c r="N31" s="429"/>
      <c r="O31" s="125"/>
      <c r="P31" s="39"/>
    </row>
    <row r="32" spans="1:16" ht="17.45" customHeight="1" x14ac:dyDescent="0.3">
      <c r="A32" s="442"/>
      <c r="B32" s="378"/>
      <c r="C32" s="378"/>
      <c r="D32" s="451"/>
      <c r="E32" s="451"/>
      <c r="F32" s="449"/>
      <c r="G32" s="451"/>
      <c r="H32" s="453"/>
      <c r="I32" s="455"/>
      <c r="J32" s="432"/>
      <c r="K32" s="432"/>
      <c r="L32" s="455"/>
      <c r="M32" s="430"/>
      <c r="N32" s="430"/>
      <c r="O32" s="110"/>
      <c r="P32" s="171"/>
    </row>
    <row r="33" spans="1:16" ht="42.75" customHeight="1" thickBot="1" x14ac:dyDescent="0.35">
      <c r="A33" s="65" t="s">
        <v>133</v>
      </c>
      <c r="B33" s="437"/>
      <c r="C33" s="438"/>
      <c r="D33" s="438"/>
      <c r="E33" s="438"/>
      <c r="F33" s="438"/>
      <c r="G33" s="438"/>
      <c r="H33" s="439"/>
      <c r="I33" s="66" t="s">
        <v>134</v>
      </c>
      <c r="J33" s="67">
        <f>SUM(J27:J32)</f>
        <v>0</v>
      </c>
      <c r="K33" s="69">
        <f>SUM(K27:K31)</f>
        <v>0</v>
      </c>
      <c r="L33" s="66" t="s">
        <v>134</v>
      </c>
      <c r="M33" s="68">
        <f>SUM(M30:M31)</f>
        <v>0</v>
      </c>
      <c r="N33" s="68">
        <f>SUM(N30:N31)</f>
        <v>0</v>
      </c>
      <c r="O33" s="118" t="s">
        <v>134</v>
      </c>
      <c r="P33" s="70">
        <f>SUM(P27:P31)</f>
        <v>0</v>
      </c>
    </row>
    <row r="34" spans="1:16" ht="33" customHeight="1" thickTop="1" x14ac:dyDescent="0.3">
      <c r="A34" s="157" t="s">
        <v>112</v>
      </c>
      <c r="B34" s="102" t="s">
        <v>113</v>
      </c>
      <c r="C34" s="446"/>
      <c r="D34" s="447"/>
      <c r="E34" s="102" t="s">
        <v>114</v>
      </c>
      <c r="F34" s="435"/>
      <c r="G34" s="435"/>
      <c r="H34" s="436"/>
      <c r="I34" s="57" t="s">
        <v>115</v>
      </c>
      <c r="J34" s="35"/>
      <c r="K34" s="35"/>
      <c r="L34" s="58" t="s">
        <v>116</v>
      </c>
      <c r="M34" s="182"/>
      <c r="N34" s="37"/>
      <c r="O34" s="124"/>
      <c r="P34" s="40"/>
    </row>
    <row r="35" spans="1:16" ht="33" customHeight="1" x14ac:dyDescent="0.3">
      <c r="A35" s="155" t="s">
        <v>117</v>
      </c>
      <c r="B35" s="62" t="s">
        <v>118</v>
      </c>
      <c r="C35" s="433"/>
      <c r="D35" s="443"/>
      <c r="E35" s="444" t="s">
        <v>119</v>
      </c>
      <c r="F35" s="445"/>
      <c r="G35" s="433"/>
      <c r="H35" s="434"/>
      <c r="I35" s="57" t="s">
        <v>120</v>
      </c>
      <c r="J35" s="36"/>
      <c r="K35" s="36"/>
      <c r="L35" s="59" t="s">
        <v>121</v>
      </c>
      <c r="M35" s="37"/>
      <c r="N35" s="37"/>
      <c r="O35" s="110"/>
      <c r="P35" s="40"/>
    </row>
    <row r="36" spans="1:16" ht="33" customHeight="1" x14ac:dyDescent="0.3">
      <c r="A36" s="60" t="s">
        <v>122</v>
      </c>
      <c r="B36" s="458"/>
      <c r="C36" s="345"/>
      <c r="D36" s="61" t="s">
        <v>123</v>
      </c>
      <c r="E36" s="456"/>
      <c r="F36" s="457"/>
      <c r="G36" s="457"/>
      <c r="H36" s="61" t="s">
        <v>124</v>
      </c>
      <c r="I36" s="489"/>
      <c r="J36" s="490"/>
      <c r="K36" s="491"/>
      <c r="L36" s="59" t="s">
        <v>125</v>
      </c>
      <c r="M36" s="37"/>
      <c r="N36" s="36"/>
      <c r="O36" s="110"/>
      <c r="P36" s="40"/>
    </row>
    <row r="37" spans="1:16" ht="33" customHeight="1" x14ac:dyDescent="0.3">
      <c r="A37" s="62" t="s">
        <v>126</v>
      </c>
      <c r="B37" s="458"/>
      <c r="C37" s="488"/>
      <c r="D37" s="63" t="s">
        <v>123</v>
      </c>
      <c r="E37" s="456"/>
      <c r="F37" s="457"/>
      <c r="G37" s="457"/>
      <c r="H37" s="63" t="s">
        <v>124</v>
      </c>
      <c r="I37" s="492"/>
      <c r="J37" s="493"/>
      <c r="K37" s="494"/>
      <c r="L37" s="64" t="s">
        <v>127</v>
      </c>
      <c r="M37" s="175">
        <f>SUM(M34:M36)</f>
        <v>0</v>
      </c>
      <c r="N37" s="176">
        <f>SUM(N34:N36)</f>
        <v>0</v>
      </c>
      <c r="O37" s="110"/>
      <c r="P37" s="39"/>
    </row>
    <row r="38" spans="1:16" ht="17.45" customHeight="1" x14ac:dyDescent="0.3">
      <c r="A38" s="440" t="s">
        <v>128</v>
      </c>
      <c r="B38" s="441"/>
      <c r="C38" s="325"/>
      <c r="D38" s="464"/>
      <c r="E38" s="450" t="s">
        <v>129</v>
      </c>
      <c r="F38" s="448">
        <v>0.72499999999999998</v>
      </c>
      <c r="G38" s="450" t="s">
        <v>130</v>
      </c>
      <c r="H38" s="452"/>
      <c r="I38" s="454" t="s">
        <v>131</v>
      </c>
      <c r="J38" s="431">
        <f>ROUND(IF(D38*F38=" ",0,D38*F38),2)</f>
        <v>0</v>
      </c>
      <c r="K38" s="459"/>
      <c r="L38" s="454" t="s">
        <v>132</v>
      </c>
      <c r="M38" s="429"/>
      <c r="N38" s="429"/>
      <c r="O38" s="125"/>
      <c r="P38" s="39"/>
    </row>
    <row r="39" spans="1:16" ht="17.45" customHeight="1" x14ac:dyDescent="0.3">
      <c r="A39" s="442"/>
      <c r="B39" s="378"/>
      <c r="C39" s="378"/>
      <c r="D39" s="451"/>
      <c r="E39" s="451"/>
      <c r="F39" s="449"/>
      <c r="G39" s="451"/>
      <c r="H39" s="453"/>
      <c r="I39" s="455"/>
      <c r="J39" s="432"/>
      <c r="K39" s="432"/>
      <c r="L39" s="455"/>
      <c r="M39" s="430"/>
      <c r="N39" s="430"/>
      <c r="O39" s="110"/>
      <c r="P39" s="171"/>
    </row>
    <row r="40" spans="1:16" ht="40.5" customHeight="1" thickBot="1" x14ac:dyDescent="0.35">
      <c r="A40" s="65" t="s">
        <v>133</v>
      </c>
      <c r="B40" s="437"/>
      <c r="C40" s="438"/>
      <c r="D40" s="438"/>
      <c r="E40" s="438"/>
      <c r="F40" s="438"/>
      <c r="G40" s="438"/>
      <c r="H40" s="439"/>
      <c r="I40" s="66" t="s">
        <v>134</v>
      </c>
      <c r="J40" s="67">
        <f>SUM(J34:J39)</f>
        <v>0</v>
      </c>
      <c r="K40" s="69">
        <f>SUM(K34:K38)</f>
        <v>0</v>
      </c>
      <c r="L40" s="66" t="s">
        <v>134</v>
      </c>
      <c r="M40" s="68">
        <f>SUM(M37:M38)</f>
        <v>0</v>
      </c>
      <c r="N40" s="68">
        <f>SUM(N37:N38)</f>
        <v>0</v>
      </c>
      <c r="O40" s="117" t="s">
        <v>134</v>
      </c>
      <c r="P40" s="70">
        <f>SUM(P34:P38)</f>
        <v>0</v>
      </c>
    </row>
    <row r="41" spans="1:16" ht="33" customHeight="1" thickTop="1" x14ac:dyDescent="0.3">
      <c r="A41" s="157" t="s">
        <v>112</v>
      </c>
      <c r="B41" s="102" t="s">
        <v>113</v>
      </c>
      <c r="C41" s="446"/>
      <c r="D41" s="447"/>
      <c r="E41" s="102" t="s">
        <v>114</v>
      </c>
      <c r="F41" s="435"/>
      <c r="G41" s="435"/>
      <c r="H41" s="436"/>
      <c r="I41" s="57" t="s">
        <v>115</v>
      </c>
      <c r="J41" s="35"/>
      <c r="K41" s="35"/>
      <c r="L41" s="58" t="s">
        <v>116</v>
      </c>
      <c r="M41" s="182"/>
      <c r="N41" s="37"/>
      <c r="O41" s="124"/>
      <c r="P41" s="40"/>
    </row>
    <row r="42" spans="1:16" ht="33" customHeight="1" x14ac:dyDescent="0.3">
      <c r="A42" s="155" t="s">
        <v>117</v>
      </c>
      <c r="B42" s="62" t="s">
        <v>118</v>
      </c>
      <c r="C42" s="433"/>
      <c r="D42" s="443"/>
      <c r="E42" s="444" t="s">
        <v>119</v>
      </c>
      <c r="F42" s="445"/>
      <c r="G42" s="433"/>
      <c r="H42" s="434"/>
      <c r="I42" s="57" t="s">
        <v>120</v>
      </c>
      <c r="J42" s="36"/>
      <c r="K42" s="36"/>
      <c r="L42" s="59" t="s">
        <v>121</v>
      </c>
      <c r="M42" s="37"/>
      <c r="N42" s="37"/>
      <c r="O42" s="110"/>
      <c r="P42" s="40"/>
    </row>
    <row r="43" spans="1:16" ht="33" customHeight="1" x14ac:dyDescent="0.3">
      <c r="A43" s="60" t="s">
        <v>122</v>
      </c>
      <c r="B43" s="458"/>
      <c r="C43" s="345"/>
      <c r="D43" s="61" t="s">
        <v>123</v>
      </c>
      <c r="E43" s="456"/>
      <c r="F43" s="457"/>
      <c r="G43" s="457"/>
      <c r="H43" s="61" t="s">
        <v>124</v>
      </c>
      <c r="I43" s="489"/>
      <c r="J43" s="490"/>
      <c r="K43" s="491"/>
      <c r="L43" s="59" t="s">
        <v>125</v>
      </c>
      <c r="M43" s="37"/>
      <c r="N43" s="36"/>
      <c r="O43" s="110"/>
      <c r="P43" s="40"/>
    </row>
    <row r="44" spans="1:16" ht="33" customHeight="1" x14ac:dyDescent="0.3">
      <c r="A44" s="62" t="s">
        <v>126</v>
      </c>
      <c r="B44" s="458"/>
      <c r="C44" s="488"/>
      <c r="D44" s="63" t="s">
        <v>123</v>
      </c>
      <c r="E44" s="456"/>
      <c r="F44" s="457"/>
      <c r="G44" s="457"/>
      <c r="H44" s="63" t="s">
        <v>124</v>
      </c>
      <c r="I44" s="492"/>
      <c r="J44" s="493"/>
      <c r="K44" s="494"/>
      <c r="L44" s="64" t="s">
        <v>127</v>
      </c>
      <c r="M44" s="175">
        <f>SUM(M41:M43)</f>
        <v>0</v>
      </c>
      <c r="N44" s="176">
        <f>SUM(N41:N43)</f>
        <v>0</v>
      </c>
      <c r="O44" s="110"/>
      <c r="P44" s="39"/>
    </row>
    <row r="45" spans="1:16" ht="17.45" customHeight="1" x14ac:dyDescent="0.3">
      <c r="A45" s="440" t="s">
        <v>128</v>
      </c>
      <c r="B45" s="441"/>
      <c r="C45" s="325"/>
      <c r="D45" s="464"/>
      <c r="E45" s="450" t="s">
        <v>129</v>
      </c>
      <c r="F45" s="448">
        <v>0.72499999999999998</v>
      </c>
      <c r="G45" s="450" t="s">
        <v>130</v>
      </c>
      <c r="H45" s="452"/>
      <c r="I45" s="454" t="s">
        <v>131</v>
      </c>
      <c r="J45" s="431">
        <f>ROUND(IF(D45*F45=" ",0,D45*F45),2)</f>
        <v>0</v>
      </c>
      <c r="K45" s="459"/>
      <c r="L45" s="454" t="s">
        <v>132</v>
      </c>
      <c r="M45" s="429"/>
      <c r="N45" s="429"/>
      <c r="O45" s="125"/>
      <c r="P45" s="39"/>
    </row>
    <row r="46" spans="1:16" ht="17.45" customHeight="1" x14ac:dyDescent="0.3">
      <c r="A46" s="442"/>
      <c r="B46" s="378"/>
      <c r="C46" s="378"/>
      <c r="D46" s="451"/>
      <c r="E46" s="451"/>
      <c r="F46" s="449"/>
      <c r="G46" s="451"/>
      <c r="H46" s="453"/>
      <c r="I46" s="455"/>
      <c r="J46" s="432"/>
      <c r="K46" s="432"/>
      <c r="L46" s="455"/>
      <c r="M46" s="430"/>
      <c r="N46" s="430"/>
      <c r="O46" s="110"/>
      <c r="P46" s="171"/>
    </row>
    <row r="47" spans="1:16" ht="42" customHeight="1" thickBot="1" x14ac:dyDescent="0.35">
      <c r="A47" s="65" t="s">
        <v>133</v>
      </c>
      <c r="B47" s="437"/>
      <c r="C47" s="438"/>
      <c r="D47" s="438"/>
      <c r="E47" s="438"/>
      <c r="F47" s="438"/>
      <c r="G47" s="438"/>
      <c r="H47" s="439"/>
      <c r="I47" s="66" t="s">
        <v>134</v>
      </c>
      <c r="J47" s="67">
        <f>SUM(J41:J46)</f>
        <v>0</v>
      </c>
      <c r="K47" s="69">
        <f>SUM(K41:K45)</f>
        <v>0</v>
      </c>
      <c r="L47" s="66" t="s">
        <v>134</v>
      </c>
      <c r="M47" s="68">
        <f>SUM(M44:M45)</f>
        <v>0</v>
      </c>
      <c r="N47" s="68">
        <f>SUM(N44:N45)</f>
        <v>0</v>
      </c>
      <c r="O47" s="120" t="s">
        <v>134</v>
      </c>
      <c r="P47" s="70">
        <f>SUM(P41:P45)</f>
        <v>0</v>
      </c>
    </row>
    <row r="48" spans="1:16" ht="36" customHeight="1" thickTop="1" x14ac:dyDescent="0.3">
      <c r="A48" s="74"/>
      <c r="B48" s="75"/>
      <c r="C48" s="75"/>
      <c r="D48" s="75"/>
      <c r="E48" s="75"/>
      <c r="F48" s="75"/>
      <c r="G48" s="75"/>
      <c r="H48" s="75"/>
      <c r="I48" s="76" t="s">
        <v>115</v>
      </c>
      <c r="J48" s="163">
        <f>SUM(J41,J34,J27,J20,J13)</f>
        <v>0</v>
      </c>
      <c r="K48" s="77">
        <f>SUM(K13,K20,K27,K34,K41)</f>
        <v>0</v>
      </c>
      <c r="L48" s="78" t="s">
        <v>135</v>
      </c>
      <c r="M48" s="79">
        <f>SUM(M16,M23,M30,M37,M44)</f>
        <v>0</v>
      </c>
      <c r="N48" s="79">
        <f>SUM(N9,N16,N23,N30,N37,N44)</f>
        <v>0</v>
      </c>
      <c r="O48" s="103" t="s">
        <v>136</v>
      </c>
      <c r="P48" s="80">
        <f>SUM(P19,P26,P33,P40,P47)</f>
        <v>0</v>
      </c>
    </row>
    <row r="49" spans="1:16" ht="33" customHeight="1" x14ac:dyDescent="0.3">
      <c r="B49" s="81"/>
      <c r="C49" s="81"/>
      <c r="D49" s="81"/>
      <c r="E49" s="81"/>
      <c r="F49" s="82"/>
      <c r="G49" s="514" t="s">
        <v>137</v>
      </c>
      <c r="H49" s="515"/>
      <c r="I49" s="83" t="s">
        <v>120</v>
      </c>
      <c r="J49" s="164">
        <f>SUM(J42,J35,J28,J21,J14)</f>
        <v>0</v>
      </c>
      <c r="K49" s="84">
        <f>SUM(K14,K21,K28,K35,K42)</f>
        <v>0</v>
      </c>
      <c r="L49" s="85" t="s">
        <v>138</v>
      </c>
      <c r="M49" s="86">
        <f>SUM(M45,M38,M31,M24,M17)</f>
        <v>0</v>
      </c>
      <c r="N49" s="86">
        <f>SUM(N45,N38,N31,N24,N17)</f>
        <v>0</v>
      </c>
      <c r="O49" s="87"/>
      <c r="P49" s="88"/>
    </row>
    <row r="50" spans="1:16" ht="33" customHeight="1" x14ac:dyDescent="0.3">
      <c r="G50" s="515"/>
      <c r="H50" s="515"/>
      <c r="I50" s="89" t="s">
        <v>131</v>
      </c>
      <c r="J50" s="164">
        <f>SUM(J17,J18,J24,J25,J31,J32,J38,J39,J45,J46)</f>
        <v>0</v>
      </c>
      <c r="K50" s="156"/>
      <c r="L50" s="91"/>
      <c r="M50" s="91"/>
      <c r="N50" s="92"/>
      <c r="O50" s="104"/>
      <c r="P50" s="93"/>
    </row>
    <row r="51" spans="1:16" ht="18" customHeight="1" x14ac:dyDescent="0.3">
      <c r="A51" s="112" t="s">
        <v>139</v>
      </c>
      <c r="B51"/>
      <c r="C51" s="16"/>
      <c r="D51" s="16"/>
      <c r="E51" s="16"/>
      <c r="I51" s="3"/>
      <c r="K51" s="94"/>
      <c r="L51" s="95"/>
      <c r="M51" s="95"/>
      <c r="N51" s="95"/>
      <c r="O51" s="96"/>
    </row>
    <row r="52" spans="1:16" ht="18" customHeight="1" x14ac:dyDescent="0.3">
      <c r="A52" s="113">
        <v>-1</v>
      </c>
      <c r="B52" s="507" t="s">
        <v>140</v>
      </c>
      <c r="C52" s="506"/>
      <c r="D52" s="177"/>
      <c r="E52" s="113">
        <v>-2</v>
      </c>
      <c r="F52" s="512" t="s">
        <v>141</v>
      </c>
      <c r="G52" s="513"/>
      <c r="H52" s="513"/>
      <c r="I52" s="114">
        <v>-3</v>
      </c>
      <c r="J52" s="509" t="s">
        <v>142</v>
      </c>
      <c r="K52" s="510"/>
      <c r="L52" s="510"/>
    </row>
    <row r="53" spans="1:16" ht="18" customHeight="1" x14ac:dyDescent="0.3">
      <c r="B53" s="511" t="s">
        <v>143</v>
      </c>
      <c r="C53" s="506"/>
      <c r="D53"/>
      <c r="E53" s="177"/>
      <c r="F53" s="507" t="s">
        <v>144</v>
      </c>
      <c r="G53" s="506"/>
      <c r="H53" s="97"/>
      <c r="I53" s="199"/>
      <c r="J53" s="510"/>
      <c r="K53" s="510"/>
      <c r="L53" s="510"/>
      <c r="O53" s="3"/>
    </row>
    <row r="54" spans="1:16" ht="18" customHeight="1" x14ac:dyDescent="0.3">
      <c r="B54" s="198" t="s">
        <v>145</v>
      </c>
      <c r="C54" s="177"/>
      <c r="D54" s="177"/>
      <c r="E54" s="177"/>
      <c r="F54" s="505" t="s">
        <v>146</v>
      </c>
      <c r="G54" s="506"/>
      <c r="H54" s="97"/>
      <c r="I54" s="97"/>
      <c r="J54" s="510"/>
      <c r="K54" s="510"/>
      <c r="L54" s="510"/>
      <c r="O54" s="3"/>
    </row>
    <row r="55" spans="1:16" ht="18" customHeight="1" x14ac:dyDescent="0.3">
      <c r="A55" s="17"/>
      <c r="B55" s="511" t="s">
        <v>147</v>
      </c>
      <c r="C55" s="506"/>
      <c r="D55"/>
      <c r="E55" s="177"/>
      <c r="F55" s="507" t="s">
        <v>148</v>
      </c>
      <c r="G55" s="506"/>
      <c r="H55" s="97"/>
      <c r="I55" s="97"/>
      <c r="J55" s="510"/>
      <c r="K55" s="510"/>
      <c r="L55" s="510"/>
      <c r="M55" s="5"/>
      <c r="N55" s="5"/>
      <c r="O55" s="7"/>
      <c r="P55" s="98"/>
    </row>
    <row r="56" spans="1:16" ht="18" customHeight="1" x14ac:dyDescent="0.3">
      <c r="B56" s="186"/>
      <c r="C56" s="186"/>
      <c r="D56" s="186"/>
      <c r="E56" s="186"/>
      <c r="F56" s="505" t="s">
        <v>149</v>
      </c>
      <c r="G56" s="506"/>
      <c r="H56" s="97"/>
      <c r="I56" s="100"/>
      <c r="J56" s="510"/>
      <c r="K56" s="510"/>
      <c r="L56" s="510"/>
      <c r="M56" s="5"/>
      <c r="N56" s="5"/>
      <c r="O56" s="7"/>
    </row>
    <row r="57" spans="1:16" ht="15" customHeight="1" x14ac:dyDescent="0.2">
      <c r="A57" s="17"/>
      <c r="B57" s="5"/>
      <c r="C57" s="5"/>
      <c r="D57" s="5"/>
      <c r="E57" s="5"/>
      <c r="F57" s="5"/>
      <c r="G57" s="5"/>
      <c r="H57" s="5"/>
      <c r="I57" s="7"/>
      <c r="J57" s="5"/>
      <c r="K57" s="5"/>
      <c r="L57" s="5"/>
      <c r="M57" s="5"/>
      <c r="N57" s="5"/>
      <c r="O57" s="7"/>
      <c r="P57" s="98"/>
    </row>
    <row r="58" spans="1:16" ht="20.25" x14ac:dyDescent="0.3">
      <c r="A58" s="111" t="s">
        <v>150</v>
      </c>
      <c r="B58" s="190" t="s">
        <v>151</v>
      </c>
      <c r="C58" s="177"/>
      <c r="D58" s="177"/>
      <c r="E58" s="177"/>
      <c r="F58" s="177"/>
      <c r="G58" s="177"/>
      <c r="H58" s="177"/>
      <c r="I58" s="177"/>
      <c r="J58" s="177"/>
      <c r="K58" s="177"/>
      <c r="L58"/>
      <c r="M58"/>
      <c r="N58"/>
      <c r="O58" s="3"/>
      <c r="P58" s="98"/>
    </row>
    <row r="59" spans="1:16" ht="20.25" x14ac:dyDescent="0.3">
      <c r="A59" s="5"/>
      <c r="B59" s="508" t="s">
        <v>152</v>
      </c>
      <c r="C59" s="508"/>
      <c r="D59" s="508"/>
      <c r="E59" s="508"/>
      <c r="F59" s="508"/>
      <c r="I59" s="3"/>
      <c r="L59" s="5"/>
      <c r="M59" s="5"/>
      <c r="N59" s="5"/>
      <c r="O59" s="7"/>
      <c r="P59" s="5"/>
    </row>
    <row r="60" spans="1:16" ht="20.25" x14ac:dyDescent="0.3">
      <c r="A60" s="5"/>
      <c r="B60" s="5"/>
      <c r="C60" s="503" t="s">
        <v>108</v>
      </c>
      <c r="D60" s="503"/>
      <c r="E60" s="503"/>
      <c r="F60" s="97"/>
      <c r="G60" s="191"/>
      <c r="H60" s="191">
        <v>143.1</v>
      </c>
      <c r="I60" s="3"/>
      <c r="L60" s="5"/>
      <c r="N60" s="101"/>
      <c r="O60" s="7"/>
      <c r="P60" s="5"/>
    </row>
    <row r="61" spans="1:16" ht="20.25" x14ac:dyDescent="0.3">
      <c r="B61" s="5"/>
      <c r="C61" s="503" t="s">
        <v>153</v>
      </c>
      <c r="D61" s="503"/>
      <c r="E61" s="503"/>
      <c r="F61" s="503"/>
      <c r="G61" s="191"/>
      <c r="H61" s="191">
        <v>163.4</v>
      </c>
      <c r="I61" s="3"/>
      <c r="N61" s="101"/>
      <c r="O61" s="5"/>
    </row>
    <row r="62" spans="1:16" x14ac:dyDescent="0.2">
      <c r="A62" s="5" t="s">
        <v>97</v>
      </c>
      <c r="B62" s="5"/>
      <c r="C62" s="5"/>
      <c r="D62" s="5"/>
      <c r="E62" s="5"/>
      <c r="F62" s="5"/>
      <c r="G62" s="5"/>
      <c r="H62" s="5"/>
      <c r="I62" s="7"/>
      <c r="J62" s="5"/>
      <c r="K62" s="5"/>
      <c r="L62" s="5"/>
      <c r="M62" s="5"/>
      <c r="N62" s="5"/>
      <c r="O62" s="7"/>
      <c r="P62" s="148" t="s">
        <v>98</v>
      </c>
    </row>
  </sheetData>
  <sheetProtection sheet="1" objects="1" scenarios="1"/>
  <mergeCells count="142">
    <mergeCell ref="C60:E60"/>
    <mergeCell ref="C61:F61"/>
    <mergeCell ref="F27:H27"/>
    <mergeCell ref="C28:D28"/>
    <mergeCell ref="B37:C37"/>
    <mergeCell ref="E37:G37"/>
    <mergeCell ref="E44:G44"/>
    <mergeCell ref="B47:H47"/>
    <mergeCell ref="G49:H50"/>
    <mergeCell ref="F52:H52"/>
    <mergeCell ref="B59:F59"/>
    <mergeCell ref="A31:C32"/>
    <mergeCell ref="E31:E32"/>
    <mergeCell ref="G31:H32"/>
    <mergeCell ref="B53:C53"/>
    <mergeCell ref="B55:C55"/>
    <mergeCell ref="A45:C46"/>
    <mergeCell ref="E45:E46"/>
    <mergeCell ref="G45:H46"/>
    <mergeCell ref="C42:D42"/>
    <mergeCell ref="E42:F42"/>
    <mergeCell ref="E30:G30"/>
    <mergeCell ref="D45:D46"/>
    <mergeCell ref="C41:D41"/>
    <mergeCell ref="J52:L56"/>
    <mergeCell ref="F53:G53"/>
    <mergeCell ref="F54:G54"/>
    <mergeCell ref="F55:G55"/>
    <mergeCell ref="F56:G56"/>
    <mergeCell ref="I38:I39"/>
    <mergeCell ref="I45:I46"/>
    <mergeCell ref="I29:K30"/>
    <mergeCell ref="L31:L32"/>
    <mergeCell ref="F45:F46"/>
    <mergeCell ref="F41:H41"/>
    <mergeCell ref="G42:H42"/>
    <mergeCell ref="J45:J46"/>
    <mergeCell ref="L38:L39"/>
    <mergeCell ref="A38:C39"/>
    <mergeCell ref="E38:E39"/>
    <mergeCell ref="G38:H39"/>
    <mergeCell ref="D38:D39"/>
    <mergeCell ref="F38:F39"/>
    <mergeCell ref="F34:H34"/>
    <mergeCell ref="C35:D35"/>
    <mergeCell ref="B36:C36"/>
    <mergeCell ref="I36:K37"/>
    <mergeCell ref="E36:G36"/>
    <mergeCell ref="G35:H35"/>
    <mergeCell ref="K38:K39"/>
    <mergeCell ref="E22:G22"/>
    <mergeCell ref="I22:K23"/>
    <mergeCell ref="B23:C23"/>
    <mergeCell ref="G24:H25"/>
    <mergeCell ref="I24:I25"/>
    <mergeCell ref="I31:I32"/>
    <mergeCell ref="A24:C25"/>
    <mergeCell ref="E24:E25"/>
    <mergeCell ref="B30:C30"/>
    <mergeCell ref="F3:L3"/>
    <mergeCell ref="C4:H4"/>
    <mergeCell ref="M4:N4"/>
    <mergeCell ref="C5:H5"/>
    <mergeCell ref="K31:K32"/>
    <mergeCell ref="D17:D18"/>
    <mergeCell ref="F17:F18"/>
    <mergeCell ref="J17:J18"/>
    <mergeCell ref="J24:J25"/>
    <mergeCell ref="D24:D25"/>
    <mergeCell ref="A17:C18"/>
    <mergeCell ref="E17:E18"/>
    <mergeCell ref="E23:G23"/>
    <mergeCell ref="N17:N18"/>
    <mergeCell ref="K24:K25"/>
    <mergeCell ref="L24:L25"/>
    <mergeCell ref="M24:M25"/>
    <mergeCell ref="N24:N25"/>
    <mergeCell ref="M31:M32"/>
    <mergeCell ref="N31:N32"/>
    <mergeCell ref="J31:J32"/>
    <mergeCell ref="I17:I18"/>
    <mergeCell ref="C21:D21"/>
    <mergeCell ref="B26:H26"/>
    <mergeCell ref="B52:C52"/>
    <mergeCell ref="B43:C43"/>
    <mergeCell ref="E43:G43"/>
    <mergeCell ref="B44:C44"/>
    <mergeCell ref="E35:F35"/>
    <mergeCell ref="D1:M1"/>
    <mergeCell ref="F2:L2"/>
    <mergeCell ref="A6:B6"/>
    <mergeCell ref="C6:H6"/>
    <mergeCell ref="I6:K6"/>
    <mergeCell ref="C34:D34"/>
    <mergeCell ref="I11:K11"/>
    <mergeCell ref="L11:N11"/>
    <mergeCell ref="A4:B4"/>
    <mergeCell ref="L6:N6"/>
    <mergeCell ref="B11:H12"/>
    <mergeCell ref="F24:F25"/>
    <mergeCell ref="D31:D32"/>
    <mergeCell ref="F31:F32"/>
    <mergeCell ref="I15:K16"/>
    <mergeCell ref="B22:C22"/>
    <mergeCell ref="E28:F28"/>
    <mergeCell ref="G28:H28"/>
    <mergeCell ref="B19:H19"/>
    <mergeCell ref="B7:D7"/>
    <mergeCell ref="E7:H7"/>
    <mergeCell ref="C8:H10"/>
    <mergeCell ref="B40:H40"/>
    <mergeCell ref="O11:P11"/>
    <mergeCell ref="B15:C15"/>
    <mergeCell ref="E15:G15"/>
    <mergeCell ref="C13:D13"/>
    <mergeCell ref="F13:H13"/>
    <mergeCell ref="C14:D14"/>
    <mergeCell ref="E14:F14"/>
    <mergeCell ref="G14:H14"/>
    <mergeCell ref="C20:D20"/>
    <mergeCell ref="F20:H20"/>
    <mergeCell ref="E21:F21"/>
    <mergeCell ref="G21:H21"/>
    <mergeCell ref="B16:C16"/>
    <mergeCell ref="E16:G16"/>
    <mergeCell ref="G17:H18"/>
    <mergeCell ref="J38:J39"/>
    <mergeCell ref="B33:H33"/>
    <mergeCell ref="B29:C29"/>
    <mergeCell ref="E29:G29"/>
    <mergeCell ref="C27:D27"/>
    <mergeCell ref="M38:M39"/>
    <mergeCell ref="N38:N39"/>
    <mergeCell ref="I43:K44"/>
    <mergeCell ref="K45:K46"/>
    <mergeCell ref="L45:L46"/>
    <mergeCell ref="M45:M46"/>
    <mergeCell ref="N45:N46"/>
    <mergeCell ref="O6:P6"/>
    <mergeCell ref="K17:K18"/>
    <mergeCell ref="L17:L18"/>
    <mergeCell ref="M17:M18"/>
  </mergeCells>
  <conditionalFormatting sqref="H36">
    <cfRule type="expression" priority="162" stopIfTrue="1">
      <formula>""" ""=0"</formula>
    </cfRule>
  </conditionalFormatting>
  <conditionalFormatting sqref="H65 H74">
    <cfRule type="expression" priority="211" stopIfTrue="1">
      <formula>""" ""=0"</formula>
    </cfRule>
  </conditionalFormatting>
  <conditionalFormatting sqref="H50:I50 H56:I56 H59:I59">
    <cfRule type="expression" priority="135" stopIfTrue="1">
      <formula>""" ""=0"</formula>
    </cfRule>
  </conditionalFormatting>
  <conditionalFormatting sqref="H68:I68">
    <cfRule type="expression" priority="154" stopIfTrue="1">
      <formula>""" ""=0"</formula>
    </cfRule>
  </conditionalFormatting>
  <conditionalFormatting sqref="I52:K52">
    <cfRule type="expression" priority="207" stopIfTrue="1">
      <formula>""" ""=0"</formula>
    </cfRule>
  </conditionalFormatting>
  <conditionalFormatting sqref="J17">
    <cfRule type="expression" priority="25" stopIfTrue="1">
      <formula>""" ""=0"</formula>
    </cfRule>
  </conditionalFormatting>
  <conditionalFormatting sqref="J24">
    <cfRule type="expression" priority="24" stopIfTrue="1">
      <formula>""" ""=0"</formula>
    </cfRule>
  </conditionalFormatting>
  <conditionalFormatting sqref="J31">
    <cfRule type="expression" priority="23" stopIfTrue="1">
      <formula>""" ""=0"</formula>
    </cfRule>
  </conditionalFormatting>
  <conditionalFormatting sqref="J38">
    <cfRule type="expression" priority="22" stopIfTrue="1">
      <formula>""" ""=0"</formula>
    </cfRule>
  </conditionalFormatting>
  <conditionalFormatting sqref="J45">
    <cfRule type="expression" priority="21" stopIfTrue="1">
      <formula>""" ""=0"</formula>
    </cfRule>
  </conditionalFormatting>
  <conditionalFormatting sqref="K58">
    <cfRule type="cellIs" dxfId="48" priority="267" stopIfTrue="1" operator="greaterThan">
      <formula>28</formula>
    </cfRule>
  </conditionalFormatting>
  <conditionalFormatting sqref="K66">
    <cfRule type="cellIs" dxfId="47" priority="210" stopIfTrue="1" operator="greaterThan">
      <formula>28</formula>
    </cfRule>
  </conditionalFormatting>
  <conditionalFormatting sqref="K70">
    <cfRule type="cellIs" dxfId="46" priority="214" stopIfTrue="1" operator="greaterThan">
      <formula>28</formula>
    </cfRule>
  </conditionalFormatting>
  <conditionalFormatting sqref="K64:L64">
    <cfRule type="cellIs" dxfId="45" priority="153" stopIfTrue="1" operator="greaterThan">
      <formula>28</formula>
    </cfRule>
  </conditionalFormatting>
  <conditionalFormatting sqref="K67:L67">
    <cfRule type="cellIs" dxfId="44" priority="208" stopIfTrue="1" operator="greaterThan">
      <formula>28</formula>
    </cfRule>
  </conditionalFormatting>
  <conditionalFormatting sqref="K51:M51 M52:M54 M56 L56:M57 K59:M59">
    <cfRule type="cellIs" dxfId="43" priority="132" stopIfTrue="1" operator="greaterThan">
      <formula>28</formula>
    </cfRule>
  </conditionalFormatting>
  <conditionalFormatting sqref="L17">
    <cfRule type="expression" priority="49" stopIfTrue="1">
      <formula>""" ""=0"</formula>
    </cfRule>
  </conditionalFormatting>
  <conditionalFormatting sqref="L24">
    <cfRule type="expression" priority="46" stopIfTrue="1">
      <formula>""" ""=0"</formula>
    </cfRule>
  </conditionalFormatting>
  <conditionalFormatting sqref="L31">
    <cfRule type="expression" priority="43" stopIfTrue="1">
      <formula>""" ""=0"</formula>
    </cfRule>
  </conditionalFormatting>
  <conditionalFormatting sqref="L38">
    <cfRule type="expression" priority="40" stopIfTrue="1">
      <formula>""" ""=0"</formula>
    </cfRule>
  </conditionalFormatting>
  <conditionalFormatting sqref="L45">
    <cfRule type="expression" priority="37" stopIfTrue="1">
      <formula>""" ""=0"</formula>
    </cfRule>
  </conditionalFormatting>
  <conditionalFormatting sqref="L51:L53 L58 K69:L69 K71:L71">
    <cfRule type="cellIs" dxfId="42" priority="212" stopIfTrue="1" operator="greaterThan">
      <formula>28</formula>
    </cfRule>
  </conditionalFormatting>
  <conditionalFormatting sqref="L52 L58 L66">
    <cfRule type="cellIs" dxfId="41" priority="209" stopIfTrue="1" operator="greaterThan">
      <formula>30</formula>
    </cfRule>
  </conditionalFormatting>
  <conditionalFormatting sqref="L52">
    <cfRule type="cellIs" dxfId="40" priority="261" stopIfTrue="1" operator="greaterThan">
      <formula>30</formula>
    </cfRule>
  </conditionalFormatting>
  <conditionalFormatting sqref="L52:L53">
    <cfRule type="cellIs" dxfId="39" priority="169" stopIfTrue="1" operator="greaterThan">
      <formula>28</formula>
    </cfRule>
  </conditionalFormatting>
  <conditionalFormatting sqref="L58">
    <cfRule type="cellIs" dxfId="38" priority="266" stopIfTrue="1" operator="greaterThan">
      <formula>30</formula>
    </cfRule>
  </conditionalFormatting>
  <conditionalFormatting sqref="L60">
    <cfRule type="cellIs" dxfId="37" priority="52" stopIfTrue="1" operator="greaterThan">
      <formula>28</formula>
    </cfRule>
  </conditionalFormatting>
  <conditionalFormatting sqref="L70">
    <cfRule type="cellIs" dxfId="36" priority="213" stopIfTrue="1" operator="greaterThan">
      <formula>30</formula>
    </cfRule>
  </conditionalFormatting>
  <conditionalFormatting sqref="L52:M52 L64:M64">
    <cfRule type="cellIs" dxfId="35" priority="156" stopIfTrue="1" operator="greaterThan">
      <formula>30</formula>
    </cfRule>
  </conditionalFormatting>
  <conditionalFormatting sqref="L52:M54 K57:M57">
    <cfRule type="cellIs" dxfId="34" priority="155" stopIfTrue="1" operator="greaterThan">
      <formula>28</formula>
    </cfRule>
  </conditionalFormatting>
  <conditionalFormatting sqref="L61:M61">
    <cfRule type="cellIs" dxfId="33" priority="50" stopIfTrue="1" operator="greaterThan">
      <formula>28</formula>
    </cfRule>
  </conditionalFormatting>
  <conditionalFormatting sqref="M52 L55:M55">
    <cfRule type="cellIs" dxfId="32" priority="133" stopIfTrue="1" operator="greaterThan">
      <formula>30</formula>
    </cfRule>
  </conditionalFormatting>
  <conditionalFormatting sqref="M52 M64">
    <cfRule type="cellIs" dxfId="31" priority="152" stopIfTrue="1" operator="greaterThan">
      <formula>30</formula>
    </cfRule>
  </conditionalFormatting>
  <conditionalFormatting sqref="M52:M54 K63:M63 K65:M65">
    <cfRule type="cellIs" dxfId="30" priority="151" stopIfTrue="1" operator="greaterThan">
      <formula>28</formula>
    </cfRule>
  </conditionalFormatting>
  <conditionalFormatting sqref="M60">
    <cfRule type="cellIs" dxfId="29" priority="51" stopIfTrue="1" operator="greaterThan">
      <formula>30</formula>
    </cfRule>
  </conditionalFormatting>
  <conditionalFormatting sqref="M13:N13">
    <cfRule type="cellIs" dxfId="28" priority="5" stopIfTrue="1" operator="greaterThan">
      <formula>28</formula>
    </cfRule>
  </conditionalFormatting>
  <conditionalFormatting sqref="M20:N20">
    <cfRule type="cellIs" dxfId="27" priority="4" stopIfTrue="1" operator="greaterThan">
      <formula>28</formula>
    </cfRule>
  </conditionalFormatting>
  <conditionalFormatting sqref="M27:N27">
    <cfRule type="cellIs" dxfId="26" priority="3" stopIfTrue="1" operator="greaterThan">
      <formula>28</formula>
    </cfRule>
  </conditionalFormatting>
  <conditionalFormatting sqref="M34:N34">
    <cfRule type="cellIs" dxfId="25" priority="2" stopIfTrue="1" operator="greaterThan">
      <formula>28</formula>
    </cfRule>
  </conditionalFormatting>
  <conditionalFormatting sqref="M41:N41">
    <cfRule type="cellIs" dxfId="24" priority="1" stopIfTrue="1" operator="greaterThan">
      <formula>28</formula>
    </cfRule>
  </conditionalFormatting>
  <dataValidations count="10">
    <dataValidation allowBlank="1" showInputMessage="1" showErrorMessage="1" prompt="Time must be entered in the following format:   h:mm" sqref="B36:B37 E36:G37 B29:B30 B22:B23 B15:B16 E22:G23 E15:G16 E29:G30 B43:B44 E43:G44" xr:uid="{00000000-0002-0000-0500-000000000000}"/>
    <dataValidation type="list" allowBlank="1" showInputMessage="1" showErrorMessage="1" sqref="F45:F46 F17:F18 F24:F25 F31:F32 F38:F39" xr:uid="{00000000-0002-0000-0500-000001000000}">
      <formula1>"0.33, .67, .70, .725"</formula1>
    </dataValidation>
    <dataValidation type="list" allowBlank="1" showInputMessage="1" showErrorMessage="1" sqref="N42 N28 N35" xr:uid="{00000000-0002-0000-0500-000002000000}">
      <formula1>" 14.00"</formula1>
    </dataValidation>
    <dataValidation type="list" allowBlank="1" showInputMessage="1" showErrorMessage="1" sqref="M13:N13 M20:N20 N27 M41:N41" xr:uid="{00000000-0002-0000-0500-000003000000}">
      <formula1>"10.60"</formula1>
    </dataValidation>
    <dataValidation type="list" allowBlank="1" showInputMessage="1" showErrorMessage="1" sqref="N43 N15 N29 N36" xr:uid="{00000000-0002-0000-0500-000004000000}">
      <formula1>" 27.70"</formula1>
    </dataValidation>
    <dataValidation type="list" allowBlank="1" showInputMessage="1" showErrorMessage="1" sqref="M43 M36" xr:uid="{00000000-0002-0000-0500-000005000000}">
      <formula1>" 24.40"</formula1>
    </dataValidation>
    <dataValidation type="list" allowBlank="1" showInputMessage="1" showErrorMessage="1" sqref="M14 N14 M21 N21 M28 M35 M42" xr:uid="{771C0965-638E-4174-9296-C378F4A0F88E}">
      <formula1>"14.00"</formula1>
    </dataValidation>
    <dataValidation type="list" allowBlank="1" showInputMessage="1" showErrorMessage="1" sqref="M15 M22 M29" xr:uid="{BD09DCA6-AD13-4F7E-BA00-69B3BD67C84C}">
      <formula1>"24.40"</formula1>
    </dataValidation>
    <dataValidation type="list" allowBlank="1" showInputMessage="1" showErrorMessage="1" sqref="N22" xr:uid="{0B56B878-3B52-46C9-AA80-E70DDF93252F}">
      <formula1>"27.70"</formula1>
    </dataValidation>
    <dataValidation type="list" allowBlank="1" showInputMessage="1" showErrorMessage="1" sqref="M27 M34 N34" xr:uid="{6B5816B6-B107-45EE-BF23-43C237A9176A}">
      <formula1>" 10.60"</formula1>
    </dataValidation>
  </dataValidations>
  <printOptions horizontalCentered="1" verticalCentered="1"/>
  <pageMargins left="0" right="0" top="0" bottom="0" header="0" footer="0"/>
  <pageSetup scale="48" orientation="portrait" r:id="rId1"/>
  <headerFooter alignWithMargins="0"/>
  <rowBreaks count="1" manualBreakCount="1">
    <brk id="62" max="15"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Q62"/>
  <sheetViews>
    <sheetView showGridLines="0" zoomScale="55" zoomScaleNormal="55" zoomScaleSheetLayoutView="90" zoomScalePageLayoutView="80" workbookViewId="0">
      <selection activeCell="J34" sqref="J34"/>
    </sheetView>
  </sheetViews>
  <sheetFormatPr defaultColWidth="8.85546875" defaultRowHeight="12.75" x14ac:dyDescent="0.2"/>
  <cols>
    <col min="1" max="1" width="19.85546875" style="3" customWidth="1"/>
    <col min="2" max="3" width="12.7109375" style="3" customWidth="1"/>
    <col min="4" max="4" width="19.85546875" style="3" customWidth="1"/>
    <col min="5" max="5" width="5.28515625" style="3" customWidth="1"/>
    <col min="6" max="6" width="8.85546875" style="3" customWidth="1"/>
    <col min="7" max="7" width="8.5703125" style="3" customWidth="1"/>
    <col min="8" max="8" width="21.140625" style="3" customWidth="1"/>
    <col min="9" max="9" width="7.7109375" style="1" customWidth="1"/>
    <col min="10" max="10" width="14.7109375" style="3" customWidth="1"/>
    <col min="11" max="11" width="16.7109375" style="3" customWidth="1"/>
    <col min="12" max="12" width="7.7109375" style="3" customWidth="1"/>
    <col min="13" max="13" width="14.7109375" style="3" customWidth="1"/>
    <col min="14" max="14" width="16.7109375" style="3" customWidth="1"/>
    <col min="15" max="15" width="17.5703125" style="1" customWidth="1"/>
    <col min="16" max="16" width="16.7109375" style="3" customWidth="1"/>
    <col min="17" max="17" width="8.85546875" style="3" hidden="1" customWidth="1"/>
    <col min="18" max="16384" width="8.85546875" style="3"/>
  </cols>
  <sheetData>
    <row r="1" spans="1:16" ht="21" customHeight="1" x14ac:dyDescent="0.35">
      <c r="A1" s="42"/>
      <c r="B1" s="42"/>
      <c r="C1" s="43"/>
      <c r="D1" s="465" t="s">
        <v>99</v>
      </c>
      <c r="E1" s="466"/>
      <c r="F1" s="466"/>
      <c r="G1" s="466"/>
      <c r="H1" s="466"/>
      <c r="I1" s="466"/>
      <c r="J1" s="466"/>
      <c r="K1" s="466"/>
      <c r="L1" s="466"/>
      <c r="M1" s="466"/>
      <c r="N1" s="105"/>
      <c r="O1" s="105"/>
      <c r="P1" s="106"/>
    </row>
    <row r="2" spans="1:16" ht="21" customHeight="1" x14ac:dyDescent="0.3">
      <c r="A2" s="42"/>
      <c r="B2" s="42"/>
      <c r="C2" s="43"/>
      <c r="D2" s="43"/>
      <c r="E2" s="43"/>
      <c r="F2" s="480" t="s">
        <v>100</v>
      </c>
      <c r="G2" s="366"/>
      <c r="H2" s="366"/>
      <c r="I2" s="366"/>
      <c r="J2" s="366"/>
      <c r="K2" s="366"/>
      <c r="L2" s="366"/>
      <c r="M2" s="107"/>
      <c r="N2" s="107"/>
      <c r="O2" s="43"/>
      <c r="P2" s="43"/>
    </row>
    <row r="3" spans="1:16" ht="21" customHeight="1" x14ac:dyDescent="0.25">
      <c r="A3" s="44"/>
      <c r="B3" s="45"/>
      <c r="C3" s="43"/>
      <c r="D3" s="43"/>
      <c r="E3" s="43"/>
      <c r="F3" s="472" t="s">
        <v>101</v>
      </c>
      <c r="G3" s="366"/>
      <c r="H3" s="366"/>
      <c r="I3" s="366"/>
      <c r="J3" s="366"/>
      <c r="K3" s="366"/>
      <c r="L3" s="366"/>
      <c r="M3" s="108"/>
      <c r="N3" s="108"/>
      <c r="O3" s="43"/>
      <c r="P3" s="43"/>
    </row>
    <row r="4" spans="1:16" s="4" customFormat="1" ht="27" customHeight="1" x14ac:dyDescent="0.3">
      <c r="A4" s="481" t="s">
        <v>102</v>
      </c>
      <c r="B4" s="482"/>
      <c r="C4" s="483">
        <f>+'Daily Travel Summary'!A15</f>
        <v>0</v>
      </c>
      <c r="D4" s="484"/>
      <c r="E4" s="484"/>
      <c r="F4" s="484"/>
      <c r="G4" s="484"/>
      <c r="H4" s="484"/>
      <c r="I4" s="121"/>
      <c r="J4" s="109" t="s">
        <v>154</v>
      </c>
      <c r="M4" s="483">
        <f>+'Daily Travel Summary'!B13</f>
        <v>0</v>
      </c>
      <c r="N4" s="487"/>
    </row>
    <row r="5" spans="1:16" s="4" customFormat="1" ht="27" customHeight="1" thickBot="1" x14ac:dyDescent="0.35">
      <c r="A5" s="188" t="s">
        <v>103</v>
      </c>
      <c r="B5" s="47"/>
      <c r="C5" s="557">
        <f ca="1">TODAY()</f>
        <v>46027</v>
      </c>
      <c r="D5" s="558"/>
      <c r="E5" s="558"/>
      <c r="F5" s="558"/>
      <c r="G5" s="558"/>
      <c r="H5" s="558"/>
      <c r="I5" s="122"/>
      <c r="J5" s="122"/>
      <c r="K5" s="46"/>
      <c r="L5" s="46"/>
      <c r="M5" s="47"/>
      <c r="N5" s="48" t="s">
        <v>48</v>
      </c>
      <c r="O5" s="49"/>
      <c r="P5" s="50"/>
    </row>
    <row r="6" spans="1:16" ht="18" customHeight="1" thickTop="1" x14ac:dyDescent="0.25">
      <c r="A6" s="524"/>
      <c r="B6" s="525"/>
      <c r="C6" s="521" t="s">
        <v>104</v>
      </c>
      <c r="D6" s="553"/>
      <c r="E6" s="553"/>
      <c r="F6" s="553"/>
      <c r="G6" s="553"/>
      <c r="H6" s="554"/>
      <c r="I6" s="521" t="s">
        <v>105</v>
      </c>
      <c r="J6" s="555"/>
      <c r="K6" s="556"/>
      <c r="L6" s="539" t="s">
        <v>106</v>
      </c>
      <c r="M6" s="553"/>
      <c r="N6" s="553"/>
      <c r="O6" s="516" t="s">
        <v>107</v>
      </c>
      <c r="P6" s="517"/>
    </row>
    <row r="7" spans="1:16" ht="27" customHeight="1" x14ac:dyDescent="0.25">
      <c r="A7" s="143" t="s">
        <v>158</v>
      </c>
      <c r="B7" s="535" t="s">
        <v>155</v>
      </c>
      <c r="C7" s="541"/>
      <c r="D7" s="542"/>
      <c r="E7" s="518" t="s">
        <v>156</v>
      </c>
      <c r="F7" s="543"/>
      <c r="G7" s="543"/>
      <c r="H7" s="544"/>
      <c r="I7" s="54"/>
      <c r="J7" s="137" t="s">
        <v>108</v>
      </c>
      <c r="K7" s="137" t="s">
        <v>109</v>
      </c>
      <c r="L7" s="54"/>
      <c r="M7" s="136" t="s">
        <v>108</v>
      </c>
      <c r="N7" s="135" t="s">
        <v>109</v>
      </c>
      <c r="O7" s="133"/>
      <c r="P7" s="138"/>
    </row>
    <row r="8" spans="1:16" ht="26.25" customHeight="1" x14ac:dyDescent="0.25">
      <c r="A8" s="131"/>
      <c r="B8" s="132"/>
      <c r="C8" s="526" t="s">
        <v>157</v>
      </c>
      <c r="D8" s="545"/>
      <c r="E8" s="545"/>
      <c r="F8" s="545"/>
      <c r="G8" s="545"/>
      <c r="H8" s="546"/>
      <c r="I8" s="55" t="s">
        <v>115</v>
      </c>
      <c r="J8" s="139">
        <f>+'Page 4 - Daily Travel Detail'!J48+'Page 4 - Daily Travel Detail'!J8</f>
        <v>0</v>
      </c>
      <c r="K8" s="139">
        <f>+'Page 4 - Daily Travel Detail'!K48+'Page 4 - Daily Travel Detail'!K8</f>
        <v>0</v>
      </c>
      <c r="L8" s="54"/>
      <c r="M8" s="54"/>
      <c r="N8" s="54"/>
      <c r="O8" s="133"/>
      <c r="P8" s="138"/>
    </row>
    <row r="9" spans="1:16" ht="26.25" customHeight="1" x14ac:dyDescent="0.25">
      <c r="A9" s="133"/>
      <c r="B9" s="134"/>
      <c r="C9" s="547"/>
      <c r="D9" s="548"/>
      <c r="E9" s="548"/>
      <c r="F9" s="548"/>
      <c r="G9" s="548"/>
      <c r="H9" s="549"/>
      <c r="I9" s="55" t="s">
        <v>120</v>
      </c>
      <c r="J9" s="139">
        <f>+'Page 4 - Daily Travel Detail'!J49+'Page 4 - Daily Travel Detail'!J9</f>
        <v>0</v>
      </c>
      <c r="K9" s="139">
        <f>+'Page 4 - Daily Travel Detail'!K49+'Page 4 - Daily Travel Detail'!K9</f>
        <v>0</v>
      </c>
      <c r="L9" s="141" t="s">
        <v>131</v>
      </c>
      <c r="M9" s="139">
        <f>+'Page 4 - Daily Travel Detail'!M48+'Page 4 - Daily Travel Detail'!M9</f>
        <v>0</v>
      </c>
      <c r="N9" s="139">
        <f>+'Page 4 - Daily Travel Detail'!N48+'Page 4 - Daily Travel Detail'!N9</f>
        <v>0</v>
      </c>
      <c r="O9" s="133"/>
      <c r="P9" s="138"/>
    </row>
    <row r="10" spans="1:16" ht="26.25" customHeight="1" thickBot="1" x14ac:dyDescent="0.35">
      <c r="A10" s="145"/>
      <c r="B10" s="146"/>
      <c r="C10" s="550"/>
      <c r="D10" s="551"/>
      <c r="E10" s="551"/>
      <c r="F10" s="551"/>
      <c r="G10" s="551"/>
      <c r="H10" s="552"/>
      <c r="I10" s="144" t="s">
        <v>131</v>
      </c>
      <c r="J10" s="139">
        <f>+'Page 4 - Daily Travel Detail'!J50+'Page 4 - Daily Travel Detail'!J10</f>
        <v>0</v>
      </c>
      <c r="K10" s="156"/>
      <c r="L10" s="142" t="s">
        <v>132</v>
      </c>
      <c r="M10" s="139">
        <f>+'Page 4 - Daily Travel Detail'!M49+'Page 4 - Daily Travel Detail'!M10</f>
        <v>0</v>
      </c>
      <c r="N10" s="139">
        <f>+'Page 4 - Daily Travel Detail'!N49+'Page 4 - Daily Travel Detail'!N10</f>
        <v>0</v>
      </c>
      <c r="O10" s="145"/>
      <c r="P10" s="139">
        <f>+'Page 4 - Daily Travel Detail'!P48+'Page 4 - Daily Travel Detail'!P10</f>
        <v>0</v>
      </c>
    </row>
    <row r="11" spans="1:16" ht="30" customHeight="1" thickTop="1" x14ac:dyDescent="0.3">
      <c r="A11" s="158"/>
      <c r="B11" s="474" t="s">
        <v>104</v>
      </c>
      <c r="C11" s="475"/>
      <c r="D11" s="475"/>
      <c r="E11" s="475"/>
      <c r="F11" s="475"/>
      <c r="G11" s="475"/>
      <c r="H11" s="476"/>
      <c r="I11" s="467" t="s">
        <v>105</v>
      </c>
      <c r="J11" s="468"/>
      <c r="K11" s="469"/>
      <c r="L11" s="467" t="s">
        <v>106</v>
      </c>
      <c r="M11" s="470"/>
      <c r="N11" s="471"/>
      <c r="O11" s="467" t="s">
        <v>107</v>
      </c>
      <c r="P11" s="471"/>
    </row>
    <row r="12" spans="1:16" ht="30" customHeight="1" x14ac:dyDescent="0.25">
      <c r="A12" s="159"/>
      <c r="B12" s="477"/>
      <c r="C12" s="478"/>
      <c r="D12" s="478"/>
      <c r="E12" s="478"/>
      <c r="F12" s="478"/>
      <c r="G12" s="478"/>
      <c r="H12" s="479"/>
      <c r="I12" s="54"/>
      <c r="J12" s="55" t="s">
        <v>108</v>
      </c>
      <c r="K12" s="55" t="s">
        <v>109</v>
      </c>
      <c r="L12" s="54"/>
      <c r="M12" s="55" t="s">
        <v>108</v>
      </c>
      <c r="N12" s="55" t="s">
        <v>109</v>
      </c>
      <c r="O12" s="55" t="s">
        <v>110</v>
      </c>
      <c r="P12" s="56" t="s">
        <v>111</v>
      </c>
    </row>
    <row r="13" spans="1:16" ht="33" customHeight="1" x14ac:dyDescent="0.3">
      <c r="A13" s="157" t="s">
        <v>112</v>
      </c>
      <c r="B13" s="102" t="s">
        <v>113</v>
      </c>
      <c r="C13" s="446"/>
      <c r="D13" s="447"/>
      <c r="E13" s="102" t="s">
        <v>114</v>
      </c>
      <c r="F13" s="435"/>
      <c r="G13" s="435"/>
      <c r="H13" s="436"/>
      <c r="I13" s="57" t="s">
        <v>115</v>
      </c>
      <c r="J13" s="35"/>
      <c r="K13" s="35"/>
      <c r="L13" s="58" t="s">
        <v>116</v>
      </c>
      <c r="M13" s="182"/>
      <c r="N13" s="37"/>
      <c r="O13" s="116"/>
      <c r="P13" s="35"/>
    </row>
    <row r="14" spans="1:16" ht="33" customHeight="1" x14ac:dyDescent="0.3">
      <c r="A14" s="155" t="s">
        <v>117</v>
      </c>
      <c r="B14" s="62" t="s">
        <v>118</v>
      </c>
      <c r="C14" s="433"/>
      <c r="D14" s="443"/>
      <c r="E14" s="444" t="s">
        <v>119</v>
      </c>
      <c r="F14" s="445"/>
      <c r="G14" s="433"/>
      <c r="H14" s="434"/>
      <c r="I14" s="57" t="s">
        <v>120</v>
      </c>
      <c r="J14" s="36"/>
      <c r="K14" s="36"/>
      <c r="L14" s="59" t="s">
        <v>121</v>
      </c>
      <c r="M14" s="37"/>
      <c r="N14" s="37"/>
      <c r="O14" s="204"/>
      <c r="P14" s="36"/>
    </row>
    <row r="15" spans="1:16" ht="33" customHeight="1" x14ac:dyDescent="0.3">
      <c r="A15" s="60" t="s">
        <v>122</v>
      </c>
      <c r="B15" s="458"/>
      <c r="C15" s="345"/>
      <c r="D15" s="61" t="s">
        <v>123</v>
      </c>
      <c r="E15" s="456"/>
      <c r="F15" s="457"/>
      <c r="G15" s="457"/>
      <c r="H15" s="61" t="s">
        <v>124</v>
      </c>
      <c r="I15" s="489"/>
      <c r="J15" s="490"/>
      <c r="K15" s="491"/>
      <c r="L15" s="59" t="s">
        <v>125</v>
      </c>
      <c r="M15" s="37"/>
      <c r="N15" s="36"/>
      <c r="O15" s="204"/>
      <c r="P15" s="35"/>
    </row>
    <row r="16" spans="1:16" ht="33" customHeight="1" x14ac:dyDescent="0.3">
      <c r="A16" s="62" t="s">
        <v>126</v>
      </c>
      <c r="B16" s="458"/>
      <c r="C16" s="488"/>
      <c r="D16" s="63" t="s">
        <v>123</v>
      </c>
      <c r="E16" s="456"/>
      <c r="F16" s="457"/>
      <c r="G16" s="457"/>
      <c r="H16" s="63" t="s">
        <v>124</v>
      </c>
      <c r="I16" s="492"/>
      <c r="J16" s="493"/>
      <c r="K16" s="494"/>
      <c r="L16" s="64" t="s">
        <v>127</v>
      </c>
      <c r="M16" s="175">
        <f>SUM(M13:M15)</f>
        <v>0</v>
      </c>
      <c r="N16" s="176">
        <f>SUM(N13:N15)</f>
        <v>0</v>
      </c>
      <c r="O16" s="204"/>
      <c r="P16" s="38"/>
    </row>
    <row r="17" spans="1:16" ht="17.45" customHeight="1" x14ac:dyDescent="0.3">
      <c r="A17" s="440" t="s">
        <v>128</v>
      </c>
      <c r="B17" s="441"/>
      <c r="C17" s="325"/>
      <c r="D17" s="464"/>
      <c r="E17" s="450" t="s">
        <v>129</v>
      </c>
      <c r="F17" s="448">
        <v>0.72499999999999998</v>
      </c>
      <c r="G17" s="450" t="s">
        <v>130</v>
      </c>
      <c r="H17" s="452"/>
      <c r="I17" s="454" t="s">
        <v>131</v>
      </c>
      <c r="J17" s="431">
        <f>ROUND(IF(D17*F17=" ",0,D17*F17),2)</f>
        <v>0</v>
      </c>
      <c r="K17" s="459"/>
      <c r="L17" s="454" t="s">
        <v>132</v>
      </c>
      <c r="M17" s="429"/>
      <c r="N17" s="429"/>
      <c r="O17" s="115"/>
      <c r="P17" s="38"/>
    </row>
    <row r="18" spans="1:16" ht="17.45" customHeight="1" x14ac:dyDescent="0.3">
      <c r="A18" s="442"/>
      <c r="B18" s="378"/>
      <c r="C18" s="378"/>
      <c r="D18" s="451"/>
      <c r="E18" s="451"/>
      <c r="F18" s="449"/>
      <c r="G18" s="451"/>
      <c r="H18" s="453"/>
      <c r="I18" s="455"/>
      <c r="J18" s="432"/>
      <c r="K18" s="432"/>
      <c r="L18" s="455"/>
      <c r="M18" s="430"/>
      <c r="N18" s="430"/>
      <c r="O18" s="172"/>
      <c r="P18" s="205"/>
    </row>
    <row r="19" spans="1:16" ht="33" customHeight="1" thickBot="1" x14ac:dyDescent="0.35">
      <c r="A19" s="65" t="s">
        <v>133</v>
      </c>
      <c r="B19" s="437"/>
      <c r="C19" s="438"/>
      <c r="D19" s="438"/>
      <c r="E19" s="438"/>
      <c r="F19" s="438"/>
      <c r="G19" s="438"/>
      <c r="H19" s="439"/>
      <c r="I19" s="66" t="s">
        <v>134</v>
      </c>
      <c r="J19" s="67">
        <f>SUM(J13:J18)</f>
        <v>0</v>
      </c>
      <c r="K19" s="67">
        <f>SUM(K13:K17)</f>
        <v>0</v>
      </c>
      <c r="L19" s="66" t="s">
        <v>134</v>
      </c>
      <c r="M19" s="68">
        <f>SUM(M16:M17)</f>
        <v>0</v>
      </c>
      <c r="N19" s="68">
        <f>SUM(N16:N17)</f>
        <v>0</v>
      </c>
      <c r="O19" s="119" t="s">
        <v>134</v>
      </c>
      <c r="P19" s="68">
        <f>SUM(P13:P17)</f>
        <v>0</v>
      </c>
    </row>
    <row r="20" spans="1:16" ht="33" customHeight="1" thickTop="1" x14ac:dyDescent="0.3">
      <c r="A20" s="157" t="s">
        <v>112</v>
      </c>
      <c r="B20" s="102" t="s">
        <v>113</v>
      </c>
      <c r="C20" s="446"/>
      <c r="D20" s="447"/>
      <c r="E20" s="102" t="s">
        <v>114</v>
      </c>
      <c r="F20" s="435"/>
      <c r="G20" s="435"/>
      <c r="H20" s="436"/>
      <c r="I20" s="57" t="s">
        <v>115</v>
      </c>
      <c r="J20" s="35"/>
      <c r="K20" s="35"/>
      <c r="L20" s="58" t="s">
        <v>116</v>
      </c>
      <c r="M20" s="182"/>
      <c r="N20" s="37"/>
      <c r="O20" s="123"/>
      <c r="P20" s="35"/>
    </row>
    <row r="21" spans="1:16" ht="33" customHeight="1" x14ac:dyDescent="0.3">
      <c r="A21" s="155" t="s">
        <v>117</v>
      </c>
      <c r="B21" s="62" t="s">
        <v>118</v>
      </c>
      <c r="C21" s="433"/>
      <c r="D21" s="443"/>
      <c r="E21" s="444" t="s">
        <v>119</v>
      </c>
      <c r="F21" s="445"/>
      <c r="G21" s="433"/>
      <c r="H21" s="434"/>
      <c r="I21" s="57" t="s">
        <v>120</v>
      </c>
      <c r="J21" s="36"/>
      <c r="K21" s="36"/>
      <c r="L21" s="59" t="s">
        <v>121</v>
      </c>
      <c r="M21" s="37"/>
      <c r="N21" s="37"/>
      <c r="O21" s="123"/>
      <c r="P21" s="35"/>
    </row>
    <row r="22" spans="1:16" ht="33" customHeight="1" x14ac:dyDescent="0.3">
      <c r="A22" s="60" t="s">
        <v>122</v>
      </c>
      <c r="B22" s="458"/>
      <c r="C22" s="345"/>
      <c r="D22" s="61" t="s">
        <v>123</v>
      </c>
      <c r="E22" s="456"/>
      <c r="F22" s="457"/>
      <c r="G22" s="457"/>
      <c r="H22" s="61" t="s">
        <v>124</v>
      </c>
      <c r="I22" s="489"/>
      <c r="J22" s="490"/>
      <c r="K22" s="491"/>
      <c r="L22" s="59" t="s">
        <v>125</v>
      </c>
      <c r="M22" s="37"/>
      <c r="N22" s="36"/>
      <c r="O22" s="123"/>
      <c r="P22" s="35"/>
    </row>
    <row r="23" spans="1:16" ht="33" customHeight="1" x14ac:dyDescent="0.3">
      <c r="A23" s="62" t="s">
        <v>126</v>
      </c>
      <c r="B23" s="458"/>
      <c r="C23" s="488"/>
      <c r="D23" s="63" t="s">
        <v>123</v>
      </c>
      <c r="E23" s="456"/>
      <c r="F23" s="457"/>
      <c r="G23" s="457"/>
      <c r="H23" s="63" t="s">
        <v>124</v>
      </c>
      <c r="I23" s="492"/>
      <c r="J23" s="493"/>
      <c r="K23" s="494"/>
      <c r="L23" s="64" t="s">
        <v>127</v>
      </c>
      <c r="M23" s="175">
        <f>SUM(M20:M22)</f>
        <v>0</v>
      </c>
      <c r="N23" s="176">
        <f>SUM(N20:N22)</f>
        <v>0</v>
      </c>
      <c r="O23" s="123"/>
      <c r="P23" s="38"/>
    </row>
    <row r="24" spans="1:16" ht="17.45" customHeight="1" x14ac:dyDescent="0.3">
      <c r="A24" s="440" t="s">
        <v>128</v>
      </c>
      <c r="B24" s="441"/>
      <c r="C24" s="325"/>
      <c r="D24" s="464"/>
      <c r="E24" s="450" t="s">
        <v>129</v>
      </c>
      <c r="F24" s="448">
        <v>0.72499999999999998</v>
      </c>
      <c r="G24" s="450" t="s">
        <v>130</v>
      </c>
      <c r="H24" s="452"/>
      <c r="I24" s="454" t="s">
        <v>131</v>
      </c>
      <c r="J24" s="431">
        <f>ROUND(IF(D24*F24=" ",0,D24*F24),2)</f>
        <v>0</v>
      </c>
      <c r="K24" s="459"/>
      <c r="L24" s="454" t="s">
        <v>132</v>
      </c>
      <c r="M24" s="429"/>
      <c r="N24" s="429"/>
      <c r="O24" s="123"/>
      <c r="P24" s="38"/>
    </row>
    <row r="25" spans="1:16" ht="17.45" customHeight="1" x14ac:dyDescent="0.3">
      <c r="A25" s="442"/>
      <c r="B25" s="378"/>
      <c r="C25" s="378"/>
      <c r="D25" s="451"/>
      <c r="E25" s="451"/>
      <c r="F25" s="449"/>
      <c r="G25" s="451"/>
      <c r="H25" s="453"/>
      <c r="I25" s="455"/>
      <c r="J25" s="432"/>
      <c r="K25" s="432"/>
      <c r="L25" s="455"/>
      <c r="M25" s="430"/>
      <c r="N25" s="430"/>
      <c r="O25" s="123"/>
      <c r="P25" s="205"/>
    </row>
    <row r="26" spans="1:16" ht="33" customHeight="1" thickBot="1" x14ac:dyDescent="0.35">
      <c r="A26" s="65" t="s">
        <v>133</v>
      </c>
      <c r="B26" s="437"/>
      <c r="C26" s="438"/>
      <c r="D26" s="438"/>
      <c r="E26" s="438"/>
      <c r="F26" s="438"/>
      <c r="G26" s="438"/>
      <c r="H26" s="439"/>
      <c r="I26" s="66" t="s">
        <v>134</v>
      </c>
      <c r="J26" s="67">
        <f>SUM(J20:J25)</f>
        <v>0</v>
      </c>
      <c r="K26" s="69">
        <f>SUM(K20:K24)</f>
        <v>0</v>
      </c>
      <c r="L26" s="66" t="s">
        <v>134</v>
      </c>
      <c r="M26" s="68">
        <f>SUM(M23:M24)</f>
        <v>0</v>
      </c>
      <c r="N26" s="68">
        <f>SUM(N23:N24)</f>
        <v>0</v>
      </c>
      <c r="O26" s="118" t="s">
        <v>134</v>
      </c>
      <c r="P26" s="70">
        <f>SUM(P20:P24)</f>
        <v>0</v>
      </c>
    </row>
    <row r="27" spans="1:16" ht="33" customHeight="1" thickTop="1" x14ac:dyDescent="0.3">
      <c r="A27" s="157" t="s">
        <v>112</v>
      </c>
      <c r="B27" s="102" t="s">
        <v>113</v>
      </c>
      <c r="C27" s="446"/>
      <c r="D27" s="447"/>
      <c r="E27" s="102" t="s">
        <v>114</v>
      </c>
      <c r="F27" s="435"/>
      <c r="G27" s="435"/>
      <c r="H27" s="436"/>
      <c r="I27" s="57" t="s">
        <v>115</v>
      </c>
      <c r="J27" s="35"/>
      <c r="K27" s="35"/>
      <c r="L27" s="58" t="s">
        <v>116</v>
      </c>
      <c r="M27" s="182"/>
      <c r="N27" s="37"/>
      <c r="O27" s="124"/>
      <c r="P27" s="35"/>
    </row>
    <row r="28" spans="1:16" ht="33" customHeight="1" x14ac:dyDescent="0.3">
      <c r="A28" s="155" t="s">
        <v>117</v>
      </c>
      <c r="B28" s="62" t="s">
        <v>118</v>
      </c>
      <c r="C28" s="433"/>
      <c r="D28" s="443"/>
      <c r="E28" s="444" t="s">
        <v>119</v>
      </c>
      <c r="F28" s="445"/>
      <c r="G28" s="433"/>
      <c r="H28" s="434"/>
      <c r="I28" s="57" t="s">
        <v>120</v>
      </c>
      <c r="J28" s="36"/>
      <c r="K28" s="36"/>
      <c r="L28" s="59" t="s">
        <v>121</v>
      </c>
      <c r="M28" s="37"/>
      <c r="N28" s="37"/>
      <c r="O28" s="110"/>
      <c r="P28" s="35"/>
    </row>
    <row r="29" spans="1:16" ht="33" customHeight="1" x14ac:dyDescent="0.3">
      <c r="A29" s="60" t="s">
        <v>122</v>
      </c>
      <c r="B29" s="458"/>
      <c r="C29" s="345"/>
      <c r="D29" s="61" t="s">
        <v>123</v>
      </c>
      <c r="E29" s="456"/>
      <c r="F29" s="457"/>
      <c r="G29" s="457"/>
      <c r="H29" s="61" t="s">
        <v>124</v>
      </c>
      <c r="I29" s="489"/>
      <c r="J29" s="490"/>
      <c r="K29" s="491"/>
      <c r="L29" s="59" t="s">
        <v>125</v>
      </c>
      <c r="M29" s="37"/>
      <c r="N29" s="36"/>
      <c r="O29" s="110"/>
      <c r="P29" s="35"/>
    </row>
    <row r="30" spans="1:16" ht="33" customHeight="1" x14ac:dyDescent="0.3">
      <c r="A30" s="62" t="s">
        <v>126</v>
      </c>
      <c r="B30" s="458"/>
      <c r="C30" s="488"/>
      <c r="D30" s="63" t="s">
        <v>123</v>
      </c>
      <c r="E30" s="456"/>
      <c r="F30" s="457"/>
      <c r="G30" s="457"/>
      <c r="H30" s="63" t="s">
        <v>124</v>
      </c>
      <c r="I30" s="492"/>
      <c r="J30" s="493"/>
      <c r="K30" s="494"/>
      <c r="L30" s="64" t="s">
        <v>127</v>
      </c>
      <c r="M30" s="175">
        <f>SUM(M27:M29)</f>
        <v>0</v>
      </c>
      <c r="N30" s="176">
        <f>SUM(N27:N29)</f>
        <v>0</v>
      </c>
      <c r="O30" s="110"/>
      <c r="P30" s="38"/>
    </row>
    <row r="31" spans="1:16" ht="17.45" customHeight="1" x14ac:dyDescent="0.3">
      <c r="A31" s="440" t="s">
        <v>128</v>
      </c>
      <c r="B31" s="441"/>
      <c r="C31" s="325"/>
      <c r="D31" s="464"/>
      <c r="E31" s="450" t="s">
        <v>129</v>
      </c>
      <c r="F31" s="448">
        <v>0.72499999999999998</v>
      </c>
      <c r="G31" s="450" t="s">
        <v>130</v>
      </c>
      <c r="H31" s="452"/>
      <c r="I31" s="454" t="s">
        <v>131</v>
      </c>
      <c r="J31" s="431">
        <f>ROUND(IF(D31*F31=" ",0,D31*F31),2)</f>
        <v>0</v>
      </c>
      <c r="K31" s="459"/>
      <c r="L31" s="454" t="s">
        <v>132</v>
      </c>
      <c r="M31" s="429"/>
      <c r="N31" s="429"/>
      <c r="O31" s="125"/>
      <c r="P31" s="39"/>
    </row>
    <row r="32" spans="1:16" ht="17.45" customHeight="1" x14ac:dyDescent="0.3">
      <c r="A32" s="442"/>
      <c r="B32" s="378"/>
      <c r="C32" s="378"/>
      <c r="D32" s="451"/>
      <c r="E32" s="451"/>
      <c r="F32" s="449"/>
      <c r="G32" s="451"/>
      <c r="H32" s="453"/>
      <c r="I32" s="455"/>
      <c r="J32" s="432"/>
      <c r="K32" s="432"/>
      <c r="L32" s="455"/>
      <c r="M32" s="430"/>
      <c r="N32" s="430"/>
      <c r="O32" s="110"/>
      <c r="P32" s="171"/>
    </row>
    <row r="33" spans="1:16" ht="33" customHeight="1" thickBot="1" x14ac:dyDescent="0.35">
      <c r="A33" s="65" t="s">
        <v>133</v>
      </c>
      <c r="B33" s="437"/>
      <c r="C33" s="438"/>
      <c r="D33" s="438"/>
      <c r="E33" s="438"/>
      <c r="F33" s="438"/>
      <c r="G33" s="438"/>
      <c r="H33" s="439"/>
      <c r="I33" s="66" t="s">
        <v>134</v>
      </c>
      <c r="J33" s="67">
        <f>SUM(J27:J32)</f>
        <v>0</v>
      </c>
      <c r="K33" s="69">
        <f>SUM(K27:K31)</f>
        <v>0</v>
      </c>
      <c r="L33" s="66" t="s">
        <v>134</v>
      </c>
      <c r="M33" s="68">
        <f>SUM(M30:M31)</f>
        <v>0</v>
      </c>
      <c r="N33" s="68">
        <f>SUM(N30:N31)</f>
        <v>0</v>
      </c>
      <c r="O33" s="118" t="s">
        <v>134</v>
      </c>
      <c r="P33" s="70">
        <f>SUM(P27:P31)</f>
        <v>0</v>
      </c>
    </row>
    <row r="34" spans="1:16" ht="33" customHeight="1" thickTop="1" x14ac:dyDescent="0.3">
      <c r="A34" s="157" t="s">
        <v>112</v>
      </c>
      <c r="B34" s="102" t="s">
        <v>113</v>
      </c>
      <c r="C34" s="446"/>
      <c r="D34" s="447"/>
      <c r="E34" s="102" t="s">
        <v>114</v>
      </c>
      <c r="F34" s="435"/>
      <c r="G34" s="435"/>
      <c r="H34" s="436"/>
      <c r="I34" s="57" t="s">
        <v>115</v>
      </c>
      <c r="J34" s="35"/>
      <c r="K34" s="35"/>
      <c r="L34" s="58" t="s">
        <v>116</v>
      </c>
      <c r="M34" s="182"/>
      <c r="N34" s="37"/>
      <c r="O34" s="124"/>
      <c r="P34" s="40"/>
    </row>
    <row r="35" spans="1:16" ht="33" customHeight="1" x14ac:dyDescent="0.3">
      <c r="A35" s="155" t="s">
        <v>117</v>
      </c>
      <c r="B35" s="62" t="s">
        <v>118</v>
      </c>
      <c r="C35" s="433"/>
      <c r="D35" s="443"/>
      <c r="E35" s="444" t="s">
        <v>119</v>
      </c>
      <c r="F35" s="445"/>
      <c r="G35" s="433"/>
      <c r="H35" s="434"/>
      <c r="I35" s="57" t="s">
        <v>120</v>
      </c>
      <c r="J35" s="36"/>
      <c r="K35" s="36"/>
      <c r="L35" s="59" t="s">
        <v>121</v>
      </c>
      <c r="M35" s="37"/>
      <c r="N35" s="37"/>
      <c r="O35" s="110"/>
      <c r="P35" s="40"/>
    </row>
    <row r="36" spans="1:16" ht="33" customHeight="1" x14ac:dyDescent="0.3">
      <c r="A36" s="60" t="s">
        <v>122</v>
      </c>
      <c r="B36" s="458"/>
      <c r="C36" s="345"/>
      <c r="D36" s="61" t="s">
        <v>123</v>
      </c>
      <c r="E36" s="456"/>
      <c r="F36" s="457"/>
      <c r="G36" s="457"/>
      <c r="H36" s="61" t="s">
        <v>124</v>
      </c>
      <c r="I36" s="489"/>
      <c r="J36" s="490"/>
      <c r="K36" s="491"/>
      <c r="L36" s="59" t="s">
        <v>125</v>
      </c>
      <c r="M36" s="37"/>
      <c r="N36" s="36"/>
      <c r="O36" s="110"/>
      <c r="P36" s="40"/>
    </row>
    <row r="37" spans="1:16" ht="33" customHeight="1" x14ac:dyDescent="0.3">
      <c r="A37" s="62" t="s">
        <v>126</v>
      </c>
      <c r="B37" s="458"/>
      <c r="C37" s="488"/>
      <c r="D37" s="63" t="s">
        <v>123</v>
      </c>
      <c r="E37" s="456"/>
      <c r="F37" s="457"/>
      <c r="G37" s="457"/>
      <c r="H37" s="63" t="s">
        <v>124</v>
      </c>
      <c r="I37" s="492"/>
      <c r="J37" s="493"/>
      <c r="K37" s="494"/>
      <c r="L37" s="64" t="s">
        <v>127</v>
      </c>
      <c r="M37" s="175">
        <f>SUM(M34:M36)</f>
        <v>0</v>
      </c>
      <c r="N37" s="176">
        <f>SUM(N34:N36)</f>
        <v>0</v>
      </c>
      <c r="O37" s="110"/>
      <c r="P37" s="39"/>
    </row>
    <row r="38" spans="1:16" ht="17.45" customHeight="1" x14ac:dyDescent="0.3">
      <c r="A38" s="440" t="s">
        <v>128</v>
      </c>
      <c r="B38" s="441"/>
      <c r="C38" s="325"/>
      <c r="D38" s="464"/>
      <c r="E38" s="450" t="s">
        <v>129</v>
      </c>
      <c r="F38" s="448">
        <v>0.72499999999999998</v>
      </c>
      <c r="G38" s="450" t="s">
        <v>130</v>
      </c>
      <c r="H38" s="452"/>
      <c r="I38" s="454" t="s">
        <v>131</v>
      </c>
      <c r="J38" s="431">
        <f>ROUND(IF(D38*F38=" ",0,D38*F38),2)</f>
        <v>0</v>
      </c>
      <c r="K38" s="459"/>
      <c r="L38" s="454" t="s">
        <v>132</v>
      </c>
      <c r="M38" s="429"/>
      <c r="N38" s="429"/>
      <c r="O38" s="125"/>
      <c r="P38" s="39"/>
    </row>
    <row r="39" spans="1:16" ht="17.45" customHeight="1" x14ac:dyDescent="0.3">
      <c r="A39" s="442"/>
      <c r="B39" s="378"/>
      <c r="C39" s="378"/>
      <c r="D39" s="451"/>
      <c r="E39" s="451"/>
      <c r="F39" s="449"/>
      <c r="G39" s="451"/>
      <c r="H39" s="453"/>
      <c r="I39" s="455"/>
      <c r="J39" s="432"/>
      <c r="K39" s="432"/>
      <c r="L39" s="455"/>
      <c r="M39" s="430"/>
      <c r="N39" s="430"/>
      <c r="O39" s="110"/>
      <c r="P39" s="171"/>
    </row>
    <row r="40" spans="1:16" ht="33" customHeight="1" thickBot="1" x14ac:dyDescent="0.35">
      <c r="A40" s="65" t="s">
        <v>133</v>
      </c>
      <c r="B40" s="437"/>
      <c r="C40" s="438"/>
      <c r="D40" s="438"/>
      <c r="E40" s="438"/>
      <c r="F40" s="438"/>
      <c r="G40" s="438"/>
      <c r="H40" s="439"/>
      <c r="I40" s="66" t="s">
        <v>134</v>
      </c>
      <c r="J40" s="67">
        <f>SUM(J34:J39)</f>
        <v>0</v>
      </c>
      <c r="K40" s="69">
        <f>SUM(K34:K38)</f>
        <v>0</v>
      </c>
      <c r="L40" s="66" t="s">
        <v>134</v>
      </c>
      <c r="M40" s="68">
        <f>SUM(M37:M38)</f>
        <v>0</v>
      </c>
      <c r="N40" s="68">
        <f>SUM(N37:N38)</f>
        <v>0</v>
      </c>
      <c r="O40" s="117" t="s">
        <v>134</v>
      </c>
      <c r="P40" s="70">
        <f>SUM(P34:P38)</f>
        <v>0</v>
      </c>
    </row>
    <row r="41" spans="1:16" ht="33" customHeight="1" thickTop="1" x14ac:dyDescent="0.3">
      <c r="A41" s="157" t="s">
        <v>112</v>
      </c>
      <c r="B41" s="102" t="s">
        <v>113</v>
      </c>
      <c r="C41" s="446"/>
      <c r="D41" s="447"/>
      <c r="E41" s="102" t="s">
        <v>114</v>
      </c>
      <c r="F41" s="435"/>
      <c r="G41" s="435"/>
      <c r="H41" s="436"/>
      <c r="I41" s="57" t="s">
        <v>115</v>
      </c>
      <c r="J41" s="35"/>
      <c r="K41" s="35"/>
      <c r="L41" s="58" t="s">
        <v>116</v>
      </c>
      <c r="M41" s="182"/>
      <c r="N41" s="37"/>
      <c r="O41" s="124"/>
      <c r="P41" s="40"/>
    </row>
    <row r="42" spans="1:16" ht="33" customHeight="1" x14ac:dyDescent="0.3">
      <c r="A42" s="155" t="s">
        <v>117</v>
      </c>
      <c r="B42" s="62" t="s">
        <v>118</v>
      </c>
      <c r="C42" s="433"/>
      <c r="D42" s="443"/>
      <c r="E42" s="444" t="s">
        <v>119</v>
      </c>
      <c r="F42" s="445"/>
      <c r="G42" s="433"/>
      <c r="H42" s="434"/>
      <c r="I42" s="57" t="s">
        <v>120</v>
      </c>
      <c r="J42" s="36"/>
      <c r="K42" s="36"/>
      <c r="L42" s="59" t="s">
        <v>121</v>
      </c>
      <c r="M42" s="37"/>
      <c r="N42" s="37"/>
      <c r="O42" s="110"/>
      <c r="P42" s="40"/>
    </row>
    <row r="43" spans="1:16" ht="33" customHeight="1" x14ac:dyDescent="0.3">
      <c r="A43" s="60" t="s">
        <v>122</v>
      </c>
      <c r="B43" s="458"/>
      <c r="C43" s="345"/>
      <c r="D43" s="61" t="s">
        <v>123</v>
      </c>
      <c r="E43" s="456"/>
      <c r="F43" s="457"/>
      <c r="G43" s="457"/>
      <c r="H43" s="61" t="s">
        <v>124</v>
      </c>
      <c r="I43" s="489"/>
      <c r="J43" s="490"/>
      <c r="K43" s="491"/>
      <c r="L43" s="59" t="s">
        <v>125</v>
      </c>
      <c r="M43" s="37"/>
      <c r="N43" s="36"/>
      <c r="O43" s="110"/>
      <c r="P43" s="40"/>
    </row>
    <row r="44" spans="1:16" ht="33" customHeight="1" x14ac:dyDescent="0.3">
      <c r="A44" s="62" t="s">
        <v>126</v>
      </c>
      <c r="B44" s="458"/>
      <c r="C44" s="488"/>
      <c r="D44" s="63" t="s">
        <v>123</v>
      </c>
      <c r="E44" s="456"/>
      <c r="F44" s="457"/>
      <c r="G44" s="457"/>
      <c r="H44" s="63" t="s">
        <v>124</v>
      </c>
      <c r="I44" s="492"/>
      <c r="J44" s="493"/>
      <c r="K44" s="494"/>
      <c r="L44" s="64" t="s">
        <v>127</v>
      </c>
      <c r="M44" s="175">
        <f>SUM(M41:M43)</f>
        <v>0</v>
      </c>
      <c r="N44" s="176">
        <f>SUM(N41:N43)</f>
        <v>0</v>
      </c>
      <c r="O44" s="110"/>
      <c r="P44" s="39"/>
    </row>
    <row r="45" spans="1:16" ht="17.45" customHeight="1" x14ac:dyDescent="0.3">
      <c r="A45" s="440" t="s">
        <v>128</v>
      </c>
      <c r="B45" s="441"/>
      <c r="C45" s="325"/>
      <c r="D45" s="464"/>
      <c r="E45" s="450" t="s">
        <v>129</v>
      </c>
      <c r="F45" s="448">
        <v>0.72499999999999998</v>
      </c>
      <c r="G45" s="450" t="s">
        <v>130</v>
      </c>
      <c r="H45" s="452"/>
      <c r="I45" s="454" t="s">
        <v>131</v>
      </c>
      <c r="J45" s="431">
        <f>ROUND(IF(D45*F45=" ",0,D45*F45),2)</f>
        <v>0</v>
      </c>
      <c r="K45" s="459"/>
      <c r="L45" s="454" t="s">
        <v>132</v>
      </c>
      <c r="M45" s="429"/>
      <c r="N45" s="429"/>
      <c r="O45" s="125"/>
      <c r="P45" s="39"/>
    </row>
    <row r="46" spans="1:16" ht="17.45" customHeight="1" x14ac:dyDescent="0.3">
      <c r="A46" s="442"/>
      <c r="B46" s="378"/>
      <c r="C46" s="378"/>
      <c r="D46" s="451"/>
      <c r="E46" s="451"/>
      <c r="F46" s="449"/>
      <c r="G46" s="451"/>
      <c r="H46" s="453"/>
      <c r="I46" s="455"/>
      <c r="J46" s="432"/>
      <c r="K46" s="432"/>
      <c r="L46" s="455"/>
      <c r="M46" s="430"/>
      <c r="N46" s="430"/>
      <c r="O46" s="110"/>
      <c r="P46" s="171"/>
    </row>
    <row r="47" spans="1:16" ht="33" customHeight="1" thickBot="1" x14ac:dyDescent="0.35">
      <c r="A47" s="65" t="s">
        <v>133</v>
      </c>
      <c r="B47" s="437"/>
      <c r="C47" s="438"/>
      <c r="D47" s="438"/>
      <c r="E47" s="438"/>
      <c r="F47" s="438"/>
      <c r="G47" s="438"/>
      <c r="H47" s="439"/>
      <c r="I47" s="66" t="s">
        <v>134</v>
      </c>
      <c r="J47" s="67">
        <f>SUM(J41:J46)</f>
        <v>0</v>
      </c>
      <c r="K47" s="69">
        <f>SUM(K41:K45)</f>
        <v>0</v>
      </c>
      <c r="L47" s="66" t="s">
        <v>134</v>
      </c>
      <c r="M47" s="68">
        <f>SUM(M44:M45)</f>
        <v>0</v>
      </c>
      <c r="N47" s="68">
        <f>SUM(N44:N45)</f>
        <v>0</v>
      </c>
      <c r="O47" s="120" t="s">
        <v>134</v>
      </c>
      <c r="P47" s="70">
        <f>SUM(P41:P45)</f>
        <v>0</v>
      </c>
    </row>
    <row r="48" spans="1:16" ht="36" customHeight="1" thickTop="1" x14ac:dyDescent="0.3">
      <c r="A48" s="74"/>
      <c r="B48" s="75"/>
      <c r="C48" s="75"/>
      <c r="D48" s="75"/>
      <c r="E48" s="75"/>
      <c r="F48" s="75"/>
      <c r="G48" s="75"/>
      <c r="H48" s="75"/>
      <c r="I48" s="76" t="s">
        <v>115</v>
      </c>
      <c r="J48" s="163">
        <f>SUM(J8+J13+J20+J27+J34+J41)</f>
        <v>0</v>
      </c>
      <c r="K48" s="77">
        <f>SUM(K8+K13+K20+K27+K34+K41)</f>
        <v>0</v>
      </c>
      <c r="L48" s="78" t="s">
        <v>135</v>
      </c>
      <c r="M48" s="79">
        <f>SUM(M16,M23,M30,M37,M44)</f>
        <v>0</v>
      </c>
      <c r="N48" s="79">
        <f>SUM(N16,N23,N30,N37,N44)</f>
        <v>0</v>
      </c>
      <c r="O48" s="103" t="s">
        <v>136</v>
      </c>
      <c r="P48" s="80">
        <f>SUM(P47,P40,P33,P26,P19)</f>
        <v>0</v>
      </c>
    </row>
    <row r="49" spans="1:16" ht="33" customHeight="1" x14ac:dyDescent="0.3">
      <c r="B49" s="81"/>
      <c r="C49" s="81"/>
      <c r="D49" s="81"/>
      <c r="E49" s="81"/>
      <c r="F49" s="82"/>
      <c r="G49" s="514" t="s">
        <v>137</v>
      </c>
      <c r="H49" s="515"/>
      <c r="I49" s="83" t="s">
        <v>120</v>
      </c>
      <c r="J49" s="164">
        <f>SUM(J9+J14+J21+J28+J35+J42)</f>
        <v>0</v>
      </c>
      <c r="K49" s="84">
        <f>SUM(K9+K14+K21+K28+K35+K42)</f>
        <v>0</v>
      </c>
      <c r="L49" s="85" t="s">
        <v>138</v>
      </c>
      <c r="M49" s="86">
        <f>SUM(M17,M24,M31,M38,M45)</f>
        <v>0</v>
      </c>
      <c r="N49" s="86">
        <f>SUM(N17+N24+N31+N38+N45)</f>
        <v>0</v>
      </c>
      <c r="O49" s="87"/>
      <c r="P49" s="88"/>
    </row>
    <row r="50" spans="1:16" ht="33" customHeight="1" x14ac:dyDescent="0.3">
      <c r="G50" s="515"/>
      <c r="H50" s="515"/>
      <c r="I50" s="89" t="s">
        <v>131</v>
      </c>
      <c r="J50" s="164">
        <f>SUM(J17,J18,J24,J25,J31,J32,J38,J39,J45)</f>
        <v>0</v>
      </c>
      <c r="K50" s="156"/>
      <c r="L50" s="91"/>
      <c r="M50" s="91"/>
      <c r="N50" s="92"/>
      <c r="O50" s="104"/>
      <c r="P50" s="93"/>
    </row>
    <row r="51" spans="1:16" ht="18" customHeight="1" x14ac:dyDescent="0.3">
      <c r="A51" s="112" t="s">
        <v>139</v>
      </c>
      <c r="B51"/>
      <c r="C51" s="16"/>
      <c r="D51" s="16"/>
      <c r="E51" s="16"/>
      <c r="I51" s="3"/>
      <c r="K51" s="94"/>
      <c r="L51" s="95"/>
      <c r="M51" s="95"/>
      <c r="N51" s="95"/>
      <c r="O51" s="96"/>
    </row>
    <row r="52" spans="1:16" ht="18" customHeight="1" x14ac:dyDescent="0.3">
      <c r="A52" s="113">
        <v>-1</v>
      </c>
      <c r="B52" s="507" t="s">
        <v>140</v>
      </c>
      <c r="C52" s="506"/>
      <c r="D52" s="177"/>
      <c r="E52" s="113">
        <v>-2</v>
      </c>
      <c r="F52" s="512" t="s">
        <v>141</v>
      </c>
      <c r="G52" s="513"/>
      <c r="H52" s="513"/>
      <c r="I52" s="114">
        <v>-3</v>
      </c>
      <c r="J52" s="509" t="s">
        <v>142</v>
      </c>
      <c r="K52" s="510"/>
      <c r="L52" s="510"/>
    </row>
    <row r="53" spans="1:16" ht="18" customHeight="1" x14ac:dyDescent="0.3">
      <c r="B53" s="511" t="s">
        <v>143</v>
      </c>
      <c r="C53" s="506"/>
      <c r="D53"/>
      <c r="E53" s="177"/>
      <c r="F53" s="507" t="s">
        <v>144</v>
      </c>
      <c r="G53" s="506"/>
      <c r="H53" s="97"/>
      <c r="I53" s="199"/>
      <c r="J53" s="510"/>
      <c r="K53" s="510"/>
      <c r="L53" s="510"/>
      <c r="O53" s="3"/>
    </row>
    <row r="54" spans="1:16" ht="18" customHeight="1" x14ac:dyDescent="0.3">
      <c r="B54" s="198" t="s">
        <v>145</v>
      </c>
      <c r="C54" s="177"/>
      <c r="D54" s="177"/>
      <c r="E54" s="177"/>
      <c r="F54" s="505" t="s">
        <v>146</v>
      </c>
      <c r="G54" s="506"/>
      <c r="H54" s="97"/>
      <c r="I54" s="97"/>
      <c r="J54" s="510"/>
      <c r="K54" s="510"/>
      <c r="L54" s="510"/>
      <c r="O54" s="3"/>
    </row>
    <row r="55" spans="1:16" ht="18" customHeight="1" x14ac:dyDescent="0.3">
      <c r="A55" s="17"/>
      <c r="B55" s="511" t="s">
        <v>147</v>
      </c>
      <c r="C55" s="506"/>
      <c r="D55"/>
      <c r="E55" s="177"/>
      <c r="F55" s="507" t="s">
        <v>148</v>
      </c>
      <c r="G55" s="506"/>
      <c r="H55" s="97"/>
      <c r="I55" s="97"/>
      <c r="J55" s="510"/>
      <c r="K55" s="510"/>
      <c r="L55" s="510"/>
      <c r="M55" s="5"/>
      <c r="N55" s="5"/>
      <c r="O55" s="7"/>
      <c r="P55" s="98"/>
    </row>
    <row r="56" spans="1:16" ht="18" customHeight="1" x14ac:dyDescent="0.3">
      <c r="B56" s="186"/>
      <c r="C56" s="186"/>
      <c r="D56" s="186"/>
      <c r="E56" s="186"/>
      <c r="F56" s="505" t="s">
        <v>149</v>
      </c>
      <c r="G56" s="506"/>
      <c r="H56" s="97"/>
      <c r="I56" s="100"/>
      <c r="J56" s="510"/>
      <c r="K56" s="510"/>
      <c r="L56" s="510"/>
      <c r="M56" s="5"/>
      <c r="N56" s="5"/>
      <c r="O56" s="7"/>
    </row>
    <row r="57" spans="1:16" ht="12" customHeight="1" x14ac:dyDescent="0.2">
      <c r="A57" s="17"/>
      <c r="B57" s="5"/>
      <c r="C57" s="5"/>
      <c r="D57" s="5"/>
      <c r="E57" s="5"/>
      <c r="F57" s="5"/>
      <c r="G57" s="5"/>
      <c r="H57" s="5"/>
      <c r="I57" s="7"/>
      <c r="J57" s="5"/>
      <c r="K57" s="5"/>
      <c r="L57" s="5"/>
      <c r="M57" s="5"/>
      <c r="N57" s="5"/>
      <c r="O57" s="7"/>
      <c r="P57" s="98"/>
    </row>
    <row r="58" spans="1:16" ht="20.25" x14ac:dyDescent="0.3">
      <c r="A58" s="111" t="s">
        <v>150</v>
      </c>
      <c r="B58" s="190" t="s">
        <v>151</v>
      </c>
      <c r="C58" s="177"/>
      <c r="D58" s="177"/>
      <c r="E58" s="177"/>
      <c r="F58" s="177"/>
      <c r="G58" s="177"/>
      <c r="H58" s="177"/>
      <c r="I58" s="177"/>
      <c r="J58" s="177"/>
      <c r="K58" s="177"/>
      <c r="L58"/>
      <c r="M58"/>
      <c r="N58"/>
      <c r="O58" s="3"/>
      <c r="P58" s="98"/>
    </row>
    <row r="59" spans="1:16" ht="20.25" x14ac:dyDescent="0.3">
      <c r="A59" s="5"/>
      <c r="B59" s="508" t="s">
        <v>152</v>
      </c>
      <c r="C59" s="508"/>
      <c r="D59" s="508"/>
      <c r="E59" s="508"/>
      <c r="F59" s="508"/>
      <c r="I59" s="3"/>
      <c r="L59" s="5"/>
      <c r="M59" s="5"/>
      <c r="N59" s="5"/>
      <c r="O59" s="7"/>
      <c r="P59" s="5"/>
    </row>
    <row r="60" spans="1:16" ht="20.25" x14ac:dyDescent="0.3">
      <c r="A60" s="5"/>
      <c r="B60" s="5"/>
      <c r="C60" s="503" t="s">
        <v>108</v>
      </c>
      <c r="D60" s="503"/>
      <c r="E60" s="503"/>
      <c r="F60" s="97"/>
      <c r="G60" s="191"/>
      <c r="H60" s="191">
        <v>143.1</v>
      </c>
      <c r="I60" s="3"/>
      <c r="L60" s="5"/>
      <c r="N60" s="101"/>
      <c r="O60" s="7"/>
      <c r="P60" s="5"/>
    </row>
    <row r="61" spans="1:16" ht="20.25" x14ac:dyDescent="0.3">
      <c r="B61" s="5"/>
      <c r="C61" s="503" t="s">
        <v>153</v>
      </c>
      <c r="D61" s="503"/>
      <c r="E61" s="503"/>
      <c r="F61" s="503"/>
      <c r="G61" s="191"/>
      <c r="H61" s="191">
        <v>163.4</v>
      </c>
      <c r="I61" s="3"/>
      <c r="N61" s="101"/>
      <c r="O61" s="5"/>
    </row>
    <row r="62" spans="1:16" ht="12" customHeight="1" x14ac:dyDescent="0.2">
      <c r="A62" s="5" t="s">
        <v>97</v>
      </c>
      <c r="B62" s="5"/>
      <c r="C62" s="5"/>
      <c r="D62" s="5"/>
      <c r="E62" s="5"/>
      <c r="F62" s="5"/>
      <c r="G62" s="5"/>
      <c r="H62" s="5"/>
      <c r="I62" s="7"/>
      <c r="J62" s="5"/>
      <c r="K62" s="5"/>
      <c r="L62" s="5"/>
      <c r="M62" s="5"/>
      <c r="N62" s="5"/>
      <c r="O62" s="7"/>
      <c r="P62" s="148" t="s">
        <v>159</v>
      </c>
    </row>
  </sheetData>
  <sheetProtection sheet="1" objects="1" scenarios="1"/>
  <mergeCells count="142">
    <mergeCell ref="C60:E60"/>
    <mergeCell ref="C61:F61"/>
    <mergeCell ref="F27:H27"/>
    <mergeCell ref="C28:D28"/>
    <mergeCell ref="B37:C37"/>
    <mergeCell ref="E37:G37"/>
    <mergeCell ref="E44:G44"/>
    <mergeCell ref="B47:H47"/>
    <mergeCell ref="G49:H50"/>
    <mergeCell ref="F52:H52"/>
    <mergeCell ref="B59:F59"/>
    <mergeCell ref="A31:C32"/>
    <mergeCell ref="E31:E32"/>
    <mergeCell ref="G31:H32"/>
    <mergeCell ref="B53:C53"/>
    <mergeCell ref="B55:C55"/>
    <mergeCell ref="A45:C46"/>
    <mergeCell ref="E45:E46"/>
    <mergeCell ref="G45:H46"/>
    <mergeCell ref="C42:D42"/>
    <mergeCell ref="E42:F42"/>
    <mergeCell ref="E30:G30"/>
    <mergeCell ref="D45:D46"/>
    <mergeCell ref="C41:D41"/>
    <mergeCell ref="J52:L56"/>
    <mergeCell ref="F53:G53"/>
    <mergeCell ref="F54:G54"/>
    <mergeCell ref="F55:G55"/>
    <mergeCell ref="F56:G56"/>
    <mergeCell ref="I38:I39"/>
    <mergeCell ref="I45:I46"/>
    <mergeCell ref="I29:K30"/>
    <mergeCell ref="L31:L32"/>
    <mergeCell ref="F45:F46"/>
    <mergeCell ref="F41:H41"/>
    <mergeCell ref="G42:H42"/>
    <mergeCell ref="J45:J46"/>
    <mergeCell ref="L38:L39"/>
    <mergeCell ref="A38:C39"/>
    <mergeCell ref="E38:E39"/>
    <mergeCell ref="G38:H39"/>
    <mergeCell ref="D38:D39"/>
    <mergeCell ref="F38:F39"/>
    <mergeCell ref="F34:H34"/>
    <mergeCell ref="C35:D35"/>
    <mergeCell ref="B36:C36"/>
    <mergeCell ref="I36:K37"/>
    <mergeCell ref="E36:G36"/>
    <mergeCell ref="G35:H35"/>
    <mergeCell ref="K38:K39"/>
    <mergeCell ref="E22:G22"/>
    <mergeCell ref="I22:K23"/>
    <mergeCell ref="B23:C23"/>
    <mergeCell ref="G24:H25"/>
    <mergeCell ref="I24:I25"/>
    <mergeCell ref="I31:I32"/>
    <mergeCell ref="A24:C25"/>
    <mergeCell ref="E24:E25"/>
    <mergeCell ref="B30:C30"/>
    <mergeCell ref="F3:L3"/>
    <mergeCell ref="C4:H4"/>
    <mergeCell ref="M4:N4"/>
    <mergeCell ref="C5:H5"/>
    <mergeCell ref="K31:K32"/>
    <mergeCell ref="D17:D18"/>
    <mergeCell ref="F17:F18"/>
    <mergeCell ref="D24:D25"/>
    <mergeCell ref="F24:F25"/>
    <mergeCell ref="D31:D32"/>
    <mergeCell ref="A17:C18"/>
    <mergeCell ref="E17:E18"/>
    <mergeCell ref="E23:G23"/>
    <mergeCell ref="N17:N18"/>
    <mergeCell ref="K24:K25"/>
    <mergeCell ref="L24:L25"/>
    <mergeCell ref="M24:M25"/>
    <mergeCell ref="N24:N25"/>
    <mergeCell ref="M31:M32"/>
    <mergeCell ref="N31:N32"/>
    <mergeCell ref="J31:J32"/>
    <mergeCell ref="I17:I18"/>
    <mergeCell ref="C21:D21"/>
    <mergeCell ref="B26:H26"/>
    <mergeCell ref="B52:C52"/>
    <mergeCell ref="B43:C43"/>
    <mergeCell ref="E43:G43"/>
    <mergeCell ref="B44:C44"/>
    <mergeCell ref="E35:F35"/>
    <mergeCell ref="D1:M1"/>
    <mergeCell ref="F2:L2"/>
    <mergeCell ref="A6:B6"/>
    <mergeCell ref="C6:H6"/>
    <mergeCell ref="I6:K6"/>
    <mergeCell ref="C34:D34"/>
    <mergeCell ref="I11:K11"/>
    <mergeCell ref="L11:N11"/>
    <mergeCell ref="A4:B4"/>
    <mergeCell ref="L6:N6"/>
    <mergeCell ref="B11:H12"/>
    <mergeCell ref="F31:F32"/>
    <mergeCell ref="J17:J18"/>
    <mergeCell ref="J24:J25"/>
    <mergeCell ref="I15:K16"/>
    <mergeCell ref="B22:C22"/>
    <mergeCell ref="E28:F28"/>
    <mergeCell ref="G28:H28"/>
    <mergeCell ref="B19:H19"/>
    <mergeCell ref="B7:D7"/>
    <mergeCell ref="E7:H7"/>
    <mergeCell ref="C8:H10"/>
    <mergeCell ref="B40:H40"/>
    <mergeCell ref="O11:P11"/>
    <mergeCell ref="B15:C15"/>
    <mergeCell ref="E15:G15"/>
    <mergeCell ref="C13:D13"/>
    <mergeCell ref="F13:H13"/>
    <mergeCell ref="C14:D14"/>
    <mergeCell ref="E14:F14"/>
    <mergeCell ref="G14:H14"/>
    <mergeCell ref="C20:D20"/>
    <mergeCell ref="F20:H20"/>
    <mergeCell ref="E21:F21"/>
    <mergeCell ref="G21:H21"/>
    <mergeCell ref="B16:C16"/>
    <mergeCell ref="E16:G16"/>
    <mergeCell ref="G17:H18"/>
    <mergeCell ref="J38:J39"/>
    <mergeCell ref="B33:H33"/>
    <mergeCell ref="B29:C29"/>
    <mergeCell ref="E29:G29"/>
    <mergeCell ref="C27:D27"/>
    <mergeCell ref="M38:M39"/>
    <mergeCell ref="N38:N39"/>
    <mergeCell ref="I43:K44"/>
    <mergeCell ref="K45:K46"/>
    <mergeCell ref="L45:L46"/>
    <mergeCell ref="M45:M46"/>
    <mergeCell ref="N45:N46"/>
    <mergeCell ref="O6:P6"/>
    <mergeCell ref="K17:K18"/>
    <mergeCell ref="L17:L18"/>
    <mergeCell ref="M17:M18"/>
  </mergeCells>
  <conditionalFormatting sqref="H36">
    <cfRule type="expression" priority="219" stopIfTrue="1">
      <formula>""" ""=0"</formula>
    </cfRule>
  </conditionalFormatting>
  <conditionalFormatting sqref="H65 H74">
    <cfRule type="expression" priority="268" stopIfTrue="1">
      <formula>""" ""=0"</formula>
    </cfRule>
  </conditionalFormatting>
  <conditionalFormatting sqref="H50:I50 H56:I56 H59:I59">
    <cfRule type="expression" priority="196" stopIfTrue="1">
      <formula>""" ""=0"</formula>
    </cfRule>
  </conditionalFormatting>
  <conditionalFormatting sqref="H68:I68">
    <cfRule type="expression" priority="215" stopIfTrue="1">
      <formula>""" ""=0"</formula>
    </cfRule>
  </conditionalFormatting>
  <conditionalFormatting sqref="I52:K52">
    <cfRule type="expression" priority="264" stopIfTrue="1">
      <formula>""" ""=0"</formula>
    </cfRule>
  </conditionalFormatting>
  <conditionalFormatting sqref="J17">
    <cfRule type="expression" priority="25" stopIfTrue="1">
      <formula>""" ""=0"</formula>
    </cfRule>
  </conditionalFormatting>
  <conditionalFormatting sqref="J24">
    <cfRule type="expression" priority="24" stopIfTrue="1">
      <formula>""" ""=0"</formula>
    </cfRule>
  </conditionalFormatting>
  <conditionalFormatting sqref="J31">
    <cfRule type="expression" priority="23" stopIfTrue="1">
      <formula>""" ""=0"</formula>
    </cfRule>
  </conditionalFormatting>
  <conditionalFormatting sqref="J38">
    <cfRule type="expression" priority="22" stopIfTrue="1">
      <formula>""" ""=0"</formula>
    </cfRule>
  </conditionalFormatting>
  <conditionalFormatting sqref="J45">
    <cfRule type="expression" priority="21" stopIfTrue="1">
      <formula>""" ""=0"</formula>
    </cfRule>
  </conditionalFormatting>
  <conditionalFormatting sqref="K58">
    <cfRule type="cellIs" dxfId="23" priority="324" stopIfTrue="1" operator="greaterThan">
      <formula>28</formula>
    </cfRule>
  </conditionalFormatting>
  <conditionalFormatting sqref="K66">
    <cfRule type="cellIs" dxfId="22" priority="267" stopIfTrue="1" operator="greaterThan">
      <formula>28</formula>
    </cfRule>
  </conditionalFormatting>
  <conditionalFormatting sqref="K70">
    <cfRule type="cellIs" dxfId="21" priority="271" stopIfTrue="1" operator="greaterThan">
      <formula>28</formula>
    </cfRule>
  </conditionalFormatting>
  <conditionalFormatting sqref="K64:L64">
    <cfRule type="cellIs" dxfId="20" priority="214" stopIfTrue="1" operator="greaterThan">
      <formula>28</formula>
    </cfRule>
  </conditionalFormatting>
  <conditionalFormatting sqref="K67:L67">
    <cfRule type="cellIs" dxfId="19" priority="265" stopIfTrue="1" operator="greaterThan">
      <formula>28</formula>
    </cfRule>
  </conditionalFormatting>
  <conditionalFormatting sqref="K51:M51 M52:M54 M56 L56:M57 K59:M59">
    <cfRule type="cellIs" dxfId="18" priority="193" stopIfTrue="1" operator="greaterThan">
      <formula>28</formula>
    </cfRule>
  </conditionalFormatting>
  <conditionalFormatting sqref="L17">
    <cfRule type="expression" priority="47" stopIfTrue="1">
      <formula>""" ""=0"</formula>
    </cfRule>
  </conditionalFormatting>
  <conditionalFormatting sqref="L24">
    <cfRule type="expression" priority="44" stopIfTrue="1">
      <formula>""" ""=0"</formula>
    </cfRule>
  </conditionalFormatting>
  <conditionalFormatting sqref="L31">
    <cfRule type="expression" priority="41" stopIfTrue="1">
      <formula>""" ""=0"</formula>
    </cfRule>
  </conditionalFormatting>
  <conditionalFormatting sqref="L38">
    <cfRule type="expression" priority="38" stopIfTrue="1">
      <formula>""" ""=0"</formula>
    </cfRule>
  </conditionalFormatting>
  <conditionalFormatting sqref="L45">
    <cfRule type="expression" priority="35" stopIfTrue="1">
      <formula>""" ""=0"</formula>
    </cfRule>
  </conditionalFormatting>
  <conditionalFormatting sqref="L51:L53 L58 K69:L69 K71:L71">
    <cfRule type="cellIs" dxfId="17" priority="269" stopIfTrue="1" operator="greaterThan">
      <formula>28</formula>
    </cfRule>
  </conditionalFormatting>
  <conditionalFormatting sqref="L52 L58 L66">
    <cfRule type="cellIs" dxfId="16" priority="266" stopIfTrue="1" operator="greaterThan">
      <formula>30</formula>
    </cfRule>
  </conditionalFormatting>
  <conditionalFormatting sqref="L52">
    <cfRule type="cellIs" dxfId="15" priority="318" stopIfTrue="1" operator="greaterThan">
      <formula>30</formula>
    </cfRule>
  </conditionalFormatting>
  <conditionalFormatting sqref="L52:L53">
    <cfRule type="cellIs" dxfId="14" priority="226" stopIfTrue="1" operator="greaterThan">
      <formula>28</formula>
    </cfRule>
  </conditionalFormatting>
  <conditionalFormatting sqref="L58">
    <cfRule type="cellIs" dxfId="13" priority="323" stopIfTrue="1" operator="greaterThan">
      <formula>30</formula>
    </cfRule>
  </conditionalFormatting>
  <conditionalFormatting sqref="L60">
    <cfRule type="cellIs" dxfId="12" priority="32" stopIfTrue="1" operator="greaterThan">
      <formula>28</formula>
    </cfRule>
  </conditionalFormatting>
  <conditionalFormatting sqref="L64">
    <cfRule type="cellIs" dxfId="11" priority="217" stopIfTrue="1" operator="greaterThan">
      <formula>30</formula>
    </cfRule>
  </conditionalFormatting>
  <conditionalFormatting sqref="L70">
    <cfRule type="cellIs" dxfId="10" priority="270" stopIfTrue="1" operator="greaterThan">
      <formula>30</formula>
    </cfRule>
  </conditionalFormatting>
  <conditionalFormatting sqref="L52:M52 M64">
    <cfRule type="cellIs" dxfId="9" priority="213" stopIfTrue="1" operator="greaterThan">
      <formula>30</formula>
    </cfRule>
  </conditionalFormatting>
  <conditionalFormatting sqref="L52:M54 K57:M57 K63:M63 K65:M65">
    <cfRule type="cellIs" dxfId="8" priority="212" stopIfTrue="1" operator="greaterThan">
      <formula>28</formula>
    </cfRule>
  </conditionalFormatting>
  <conditionalFormatting sqref="L61:M61">
    <cfRule type="cellIs" dxfId="7" priority="30" stopIfTrue="1" operator="greaterThan">
      <formula>28</formula>
    </cfRule>
  </conditionalFormatting>
  <conditionalFormatting sqref="M52 L55:M55">
    <cfRule type="cellIs" dxfId="6" priority="194" stopIfTrue="1" operator="greaterThan">
      <formula>30</formula>
    </cfRule>
  </conditionalFormatting>
  <conditionalFormatting sqref="M60">
    <cfRule type="cellIs" dxfId="5" priority="31" stopIfTrue="1" operator="greaterThan">
      <formula>30</formula>
    </cfRule>
  </conditionalFormatting>
  <conditionalFormatting sqref="M13:N13">
    <cfRule type="cellIs" dxfId="4" priority="5" stopIfTrue="1" operator="greaterThan">
      <formula>28</formula>
    </cfRule>
  </conditionalFormatting>
  <conditionalFormatting sqref="M20:N20">
    <cfRule type="cellIs" dxfId="3" priority="4" stopIfTrue="1" operator="greaterThan">
      <formula>28</formula>
    </cfRule>
  </conditionalFormatting>
  <conditionalFormatting sqref="M27:N27">
    <cfRule type="cellIs" dxfId="2" priority="3" stopIfTrue="1" operator="greaterThan">
      <formula>28</formula>
    </cfRule>
  </conditionalFormatting>
  <conditionalFormatting sqref="M34:N34">
    <cfRule type="cellIs" dxfId="1" priority="2" stopIfTrue="1" operator="greaterThan">
      <formula>28</formula>
    </cfRule>
  </conditionalFormatting>
  <conditionalFormatting sqref="M41:N41">
    <cfRule type="cellIs" dxfId="0" priority="1" stopIfTrue="1" operator="greaterThan">
      <formula>28</formula>
    </cfRule>
  </conditionalFormatting>
  <dataValidations count="10">
    <dataValidation allowBlank="1" showInputMessage="1" showErrorMessage="1" prompt="Time must be entered in the following format:   h:mm" sqref="B36:B37 E36:G37 B29:B30 B22:B23 B15:B16 E22:G23 E15:G16 E29:G30 B43:B44 E43:G44" xr:uid="{00000000-0002-0000-0600-000000000000}"/>
    <dataValidation type="list" allowBlank="1" showInputMessage="1" showErrorMessage="1" sqref="M43 M29" xr:uid="{00000000-0002-0000-0600-000001000000}">
      <formula1>"24.40"</formula1>
    </dataValidation>
    <dataValidation type="list" allowBlank="1" showInputMessage="1" showErrorMessage="1" sqref="N43 N29" xr:uid="{00000000-0002-0000-0600-000002000000}">
      <formula1>" 27.70"</formula1>
    </dataValidation>
    <dataValidation type="list" allowBlank="1" showInputMessage="1" showErrorMessage="1" sqref="N41 M13 M20:N20 M27 M34:N34" xr:uid="{00000000-0002-0000-0600-000003000000}">
      <formula1>"10.60"</formula1>
    </dataValidation>
    <dataValidation type="list" allowBlank="1" showInputMessage="1" showErrorMessage="1" sqref="N42 M14 M21:N21 M28:N28 N35" xr:uid="{00000000-0002-0000-0600-000004000000}">
      <formula1>"14.00"</formula1>
    </dataValidation>
    <dataValidation type="list" allowBlank="1" showInputMessage="1" showErrorMessage="1" sqref="F45:F46 F17:F18 F24:F25 F31:F32 F38:F39" xr:uid="{00000000-0002-0000-0600-000005000000}">
      <formula1>"0.33, .67, .70, .725"</formula1>
    </dataValidation>
    <dataValidation type="list" allowBlank="1" showInputMessage="1" showErrorMessage="1" sqref="N13 N27 M41" xr:uid="{7A2C3C73-6266-4197-91C7-090718D31D54}">
      <formula1>" 10.60"</formula1>
    </dataValidation>
    <dataValidation type="list" allowBlank="1" showInputMessage="1" showErrorMessage="1" sqref="N14 M35 M42" xr:uid="{166B5B48-6935-40F2-B16E-32BA18D30C10}">
      <formula1>" 14.00"</formula1>
    </dataValidation>
    <dataValidation type="list" allowBlank="1" showInputMessage="1" showErrorMessage="1" sqref="M15 M22 M36" xr:uid="{023A4FAD-0585-433A-BCF7-BA29A85E113B}">
      <formula1>" 24.40"</formula1>
    </dataValidation>
    <dataValidation type="list" allowBlank="1" showInputMessage="1" showErrorMessage="1" sqref="N15 N22 N36" xr:uid="{F6C7C9EC-11EA-4752-8CE2-90C6D48848AC}">
      <formula1>"27.70"</formula1>
    </dataValidation>
  </dataValidations>
  <printOptions horizontalCentered="1" verticalCentered="1"/>
  <pageMargins left="0" right="0" top="0" bottom="0" header="0" footer="0"/>
  <pageSetup scale="48" orientation="portrait" r:id="rId1"/>
  <headerFooter alignWithMargins="0"/>
  <rowBreaks count="1" manualBreakCount="1">
    <brk id="62" max="15"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5"/>
  <sheetViews>
    <sheetView topLeftCell="A6" workbookViewId="0">
      <selection activeCell="A11" sqref="A11"/>
    </sheetView>
  </sheetViews>
  <sheetFormatPr defaultRowHeight="12.75" x14ac:dyDescent="0.2"/>
  <sheetData>
    <row r="1" spans="1:1" s="174" customFormat="1" ht="18" customHeight="1" x14ac:dyDescent="0.2">
      <c r="A1" s="173" t="s">
        <v>160</v>
      </c>
    </row>
    <row r="2" spans="1:1" s="174" customFormat="1" ht="18" customHeight="1" x14ac:dyDescent="0.2">
      <c r="A2" s="173" t="s">
        <v>161</v>
      </c>
    </row>
    <row r="3" spans="1:1" s="174" customFormat="1" ht="18" customHeight="1" x14ac:dyDescent="0.2">
      <c r="A3" s="173" t="s">
        <v>162</v>
      </c>
    </row>
    <row r="4" spans="1:1" s="174" customFormat="1" ht="18" customHeight="1" x14ac:dyDescent="0.2">
      <c r="A4" s="173" t="s">
        <v>163</v>
      </c>
    </row>
    <row r="5" spans="1:1" s="174" customFormat="1" ht="18" customHeight="1" x14ac:dyDescent="0.2">
      <c r="A5" s="173" t="s">
        <v>164</v>
      </c>
    </row>
    <row r="6" spans="1:1" s="174" customFormat="1" ht="18" customHeight="1" x14ac:dyDescent="0.2">
      <c r="A6" s="173" t="s">
        <v>165</v>
      </c>
    </row>
    <row r="7" spans="1:1" s="174" customFormat="1" ht="18" customHeight="1" x14ac:dyDescent="0.2">
      <c r="A7" s="173" t="s">
        <v>166</v>
      </c>
    </row>
    <row r="8" spans="1:1" s="174" customFormat="1" ht="18" customHeight="1" x14ac:dyDescent="0.2">
      <c r="A8" s="173" t="s">
        <v>167</v>
      </c>
    </row>
    <row r="9" spans="1:1" s="174" customFormat="1" ht="18" customHeight="1" x14ac:dyDescent="0.2">
      <c r="A9" s="173" t="s">
        <v>168</v>
      </c>
    </row>
    <row r="10" spans="1:1" s="174" customFormat="1" ht="18" customHeight="1" x14ac:dyDescent="0.2">
      <c r="A10" s="173" t="s">
        <v>169</v>
      </c>
    </row>
    <row r="11" spans="1:1" s="174" customFormat="1" ht="18" customHeight="1" x14ac:dyDescent="0.2">
      <c r="A11" s="173" t="s">
        <v>170</v>
      </c>
    </row>
    <row r="12" spans="1:1" s="174" customFormat="1" ht="18" customHeight="1" x14ac:dyDescent="0.2">
      <c r="A12" s="173" t="s">
        <v>171</v>
      </c>
    </row>
    <row r="13" spans="1:1" s="174" customFormat="1" ht="18" customHeight="1" x14ac:dyDescent="0.2">
      <c r="A13" s="173" t="s">
        <v>172</v>
      </c>
    </row>
    <row r="14" spans="1:1" s="174" customFormat="1" ht="18" customHeight="1" x14ac:dyDescent="0.2">
      <c r="A14" s="173" t="s">
        <v>173</v>
      </c>
    </row>
    <row r="15" spans="1:1" s="174" customFormat="1" ht="18" customHeight="1" x14ac:dyDescent="0.2">
      <c r="A15" s="173" t="s">
        <v>174</v>
      </c>
    </row>
  </sheetData>
  <sheetProtection password="CD18" sheet="1" objects="1" scenarios="1"/>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viewStatus xmlns="0e85c9d2-3710-49d5-9852-746aa76d24bd" xsi:nil="true"/>
    <FSDAPReviewer xmlns="0e85c9d2-3710-49d5-9852-746aa76d24bd">
      <UserInfo>
        <DisplayName/>
        <AccountId xsi:nil="true"/>
        <AccountType/>
      </UserInfo>
    </FSDAPReviewer>
    <lcf76f155ced4ddcb4097134ff3c332f xmlns="0e85c9d2-3710-49d5-9852-746aa76d24bd">
      <Terms xmlns="http://schemas.microsoft.com/office/infopath/2007/PartnerControls"/>
    </lcf76f155ced4ddcb4097134ff3c332f>
    <TaxCatchAll xmlns="f09df30a-8705-4505-8594-0e37e872b1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67E819D6120F458AB08C35D71248B4" ma:contentTypeVersion="15" ma:contentTypeDescription="Create a new document." ma:contentTypeScope="" ma:versionID="e7c396cc12a1d9c51cacbd2f16790fc6">
  <xsd:schema xmlns:xsd="http://www.w3.org/2001/XMLSchema" xmlns:xs="http://www.w3.org/2001/XMLSchema" xmlns:p="http://schemas.microsoft.com/office/2006/metadata/properties" xmlns:ns2="0e85c9d2-3710-49d5-9852-746aa76d24bd" xmlns:ns3="f09df30a-8705-4505-8594-0e37e872b12d" targetNamespace="http://schemas.microsoft.com/office/2006/metadata/properties" ma:root="true" ma:fieldsID="252e89149333d5c41d212de81029450a" ns2:_="" ns3:_="">
    <xsd:import namespace="0e85c9d2-3710-49d5-9852-746aa76d24bd"/>
    <xsd:import namespace="f09df30a-8705-4505-8594-0e37e872b1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ReviewStatus" minOccurs="0"/>
                <xsd:element ref="ns2:MediaServiceDateTaken" minOccurs="0"/>
                <xsd:element ref="ns2:MediaServiceGenerationTime" minOccurs="0"/>
                <xsd:element ref="ns2:MediaServiceEventHashCode" minOccurs="0"/>
                <xsd:element ref="ns2:MediaLengthInSeconds" minOccurs="0"/>
                <xsd:element ref="ns2:FSDAPReviewer"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5c9d2-3710-49d5-9852-746aa76d2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ReviewStatus" ma:index="12" nillable="true" ma:displayName="Review Status" ma:format="Dropdown" ma:internalName="ReviewStatus">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FSDAPReviewer" ma:index="17" nillable="true" ma:displayName="FSD Responsible Staff" ma:format="Dropdown" ma:list="UserInfo" ma:SharePointGroup="0" ma:internalName="FSDAP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9df30a-8705-4505-8594-0e37e872b12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d77ebe-2f6f-42b3-bd5a-16c08e7beb44}" ma:internalName="TaxCatchAll" ma:showField="CatchAllData" ma:web="f09df30a-8705-4505-8594-0e37e872b1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C455FE-D2E4-44A9-B2D1-BD599593E49C}">
  <ds:schemaRefs>
    <ds:schemaRef ds:uri="http://schemas.microsoft.com/sharepoint/v3/contenttype/forms"/>
  </ds:schemaRefs>
</ds:datastoreItem>
</file>

<file path=customXml/itemProps2.xml><?xml version="1.0" encoding="utf-8"?>
<ds:datastoreItem xmlns:ds="http://schemas.openxmlformats.org/officeDocument/2006/customXml" ds:itemID="{3BB1C013-26E6-4D9D-AD3B-23157FB662FC}">
  <ds:schemaRefs>
    <ds:schemaRef ds:uri="http://schemas.microsoft.com/office/2006/metadata/properties"/>
    <ds:schemaRef ds:uri="http://schemas.microsoft.com/office/infopath/2007/PartnerControls"/>
    <ds:schemaRef ds:uri="0e85c9d2-3710-49d5-9852-746aa76d24bd"/>
    <ds:schemaRef ds:uri="f09df30a-8705-4505-8594-0e37e872b12d"/>
  </ds:schemaRefs>
</ds:datastoreItem>
</file>

<file path=customXml/itemProps3.xml><?xml version="1.0" encoding="utf-8"?>
<ds:datastoreItem xmlns:ds="http://schemas.openxmlformats.org/officeDocument/2006/customXml" ds:itemID="{29855B01-11C6-4EFC-BCBA-BAF08CE2B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5c9d2-3710-49d5-9852-746aa76d24bd"/>
    <ds:schemaRef ds:uri="f09df30a-8705-4505-8594-0e37e872b1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Instructions</vt:lpstr>
      <vt:lpstr>Daily Travel Summary</vt:lpstr>
      <vt:lpstr>Pcard</vt:lpstr>
      <vt:lpstr>Page 1 - Daily Travel Detail</vt:lpstr>
      <vt:lpstr>Page 2 - Daily Travel Detail</vt:lpstr>
      <vt:lpstr>Page 3 - Daily Travel Detail</vt:lpstr>
      <vt:lpstr>Page 4 - Daily Travel Detail</vt:lpstr>
      <vt:lpstr>Page 5 - Daily Travel Detail</vt:lpstr>
      <vt:lpstr>Divisions</vt:lpstr>
      <vt:lpstr>Divisions</vt:lpstr>
      <vt:lpstr>'Daily Travel Summary'!Print_Area</vt:lpstr>
      <vt:lpstr>Instructions!Print_Area</vt:lpstr>
      <vt:lpstr>'Page 1 - Daily Travel Detail'!Print_Area</vt:lpstr>
      <vt:lpstr>'Page 2 - Daily Travel Detail'!Print_Area</vt:lpstr>
      <vt:lpstr>'Page 3 - Daily Travel Detail'!Print_Area</vt:lpstr>
      <vt:lpstr>'Page 4 - Daily Travel Detail'!Print_Area</vt:lpstr>
      <vt:lpstr>'Page 5 - Daily Travel Detail'!Print_Area</vt:lpstr>
      <vt:lpstr>Pcard!Print_Area</vt:lpstr>
    </vt:vector>
  </TitlesOfParts>
  <Manager/>
  <Company>NC DENR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N2CN350</dc:creator>
  <cp:keywords/>
  <dc:description/>
  <cp:lastModifiedBy>Kelly, Rachael A</cp:lastModifiedBy>
  <cp:revision/>
  <dcterms:created xsi:type="dcterms:W3CDTF">2000-03-28T18:32:29Z</dcterms:created>
  <dcterms:modified xsi:type="dcterms:W3CDTF">2026-01-05T14:55:51Z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0x0101007767E819D6120F458AB08C35D71248B4</vt:lpwstr>
  </property>
  <property fmtid="{D5CDD505-2E9C-101B-9397-08002B2CF9AE}" pid="3" name="MediaServiceImageTags">
    <vt:lpwstr/>
  </property>
</Properties>
</file>