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https://ncconnect-my.sharepoint.com/personal/ali_ajami_deq_nc_gov/Documents/2 Side Projects/Application Process/2024-1 Spring/Affordability Calculator/LASII/"/>
    </mc:Choice>
  </mc:AlternateContent>
  <xr:revisionPtr revIDLastSave="7" documentId="13_ncr:1_{E7CFEA76-CB07-4D7C-8A25-F75FFD4C68CE}" xr6:coauthVersionLast="47" xr6:coauthVersionMax="47" xr10:uidLastSave="{7A03E418-FD76-43E1-A9AD-3181F7921425}"/>
  <workbookProtection workbookAlgorithmName="SHA-512" workbookHashValue="PNDuO8Tq6eO3jIDDUI2AlqRnm1MVq4gNO0L0Rc09NdfBCfexw+mR1W3jnSIVv18s9+BLlnP6pyhNu7MK97w6PA==" workbookSaltValue="BCsLxLZDCz9ClikQcRHOJA==" workbookSpinCount="100000" lockStructure="1"/>
  <bookViews>
    <workbookView xWindow="-120" yWindow="16080" windowWidth="28110" windowHeight="16440" tabRatio="603" xr2:uid="{EE8388B8-DE3A-494F-A501-262E6D7F42A6}"/>
  </bookViews>
  <sheets>
    <sheet name="Affordability Calculator" sheetId="3" r:id="rId1"/>
    <sheet name="Units Data Tables" sheetId="1" state="hidden" r:id="rId2"/>
  </sheets>
  <definedNames>
    <definedName name="NIWSB">'Affordability Calculator'!$I$16</definedName>
    <definedName name="_xlnm.Print_Area" localSheetId="0">'Affordability Calculator'!$A$1:$I$19</definedName>
    <definedName name="Unit_Names_Economic">DataTable_Economic[Unit Name]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 i="3" l="1"/>
  <c r="D9" i="3"/>
  <c r="C9" i="3"/>
  <c r="E14" i="3"/>
  <c r="D14" i="3"/>
  <c r="C14" i="3"/>
  <c r="E13" i="3"/>
  <c r="D13" i="3"/>
  <c r="C13" i="3"/>
  <c r="E12" i="3"/>
  <c r="D12" i="3"/>
  <c r="C12" i="3"/>
  <c r="E11" i="3"/>
  <c r="D11" i="3"/>
  <c r="C11" i="3"/>
  <c r="E10" i="3"/>
  <c r="D10" i="3"/>
  <c r="C10" i="3"/>
  <c r="B14" i="3"/>
  <c r="B13" i="3"/>
  <c r="B12" i="3"/>
  <c r="B11" i="3"/>
  <c r="B10" i="3"/>
  <c r="B9" i="3"/>
  <c r="F8" i="3" l="1" a="1"/>
  <c r="F8" i="3" s="1"/>
  <c r="D15" i="3" l="1"/>
  <c r="C15" i="3"/>
  <c r="E15" i="3"/>
  <c r="F11" i="3" a="1"/>
  <c r="F11" i="3" s="1"/>
  <c r="I11" i="3" s="1"/>
  <c r="F12" i="3" a="1"/>
  <c r="F12" i="3" s="1"/>
  <c r="I12" i="3" s="1"/>
  <c r="B15" i="3"/>
  <c r="F13" i="3" a="1"/>
  <c r="F13" i="3" s="1"/>
  <c r="I13" i="3" s="1"/>
  <c r="F15" i="3" l="1" a="1"/>
  <c r="F15" i="3" s="1"/>
  <c r="I15" i="3" s="1"/>
  <c r="F10" i="3" a="1"/>
  <c r="F10" i="3" s="1"/>
  <c r="I10" i="3" s="1"/>
  <c r="I16" i="3" l="1" a="1"/>
  <c r="I16" i="3" s="1"/>
  <c r="A16"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<sst xmlns="http://schemas.openxmlformats.org/spreadsheetml/2006/main" count="687" uniqueCount="684">
  <si>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</si>
  <si>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</si>
  <si>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</si>
  <si>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</si>
  <si>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</si>
  <si>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</si>
  <si>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</si>
  <si>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</si>
  <si>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</si>
  <si>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</si>
  <si>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</si>
  <si>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</si>
  <si>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</si>
  <si>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</si>
  <si>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</si>
  <si>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</si>
  <si>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</si>
  <si>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</si>
  <si>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</si>
  <si>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</si>
  <si>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</si>
  <si>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</si>
  <si>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</si>
  <si>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</si>
  <si>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</si>
  <si>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</si>
  <si>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</si>
  <si>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</si>
  <si>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</si>
  <si>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</si>
  <si>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</si>
  <si>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</si>
  <si>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</si>
  <si>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Bayboro, Town of</t>
  </si>
  <si>
    <t>Bear Grass, Town of</t>
  </si>
  <si>
    <t>Beaufort County</t>
  </si>
  <si>
    <t>Beaufort, Town of</t>
  </si>
  <si>
    <t>Beech Mountain, Town of</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</si>
  <si>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</si>
  <si>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</si>
  <si>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</si>
  <si>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</si>
  <si>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</si>
  <si>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</si>
  <si>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</si>
  <si>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</si>
  <si>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</si>
  <si>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</si>
  <si>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</si>
  <si>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</si>
  <si>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</si>
  <si>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</si>
  <si>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</si>
  <si>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</si>
  <si>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</si>
  <si>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</si>
  <si>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</si>
  <si>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</si>
  <si>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</si>
  <si>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</si>
  <si>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</si>
  <si>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</si>
  <si>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</si>
  <si>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</si>
  <si>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</si>
  <si>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</si>
  <si>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</si>
  <si>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Broadway, Town of</t>
  </si>
  <si>
    <t>Brookford, Town of</t>
  </si>
  <si>
    <t>Brunswick County</t>
  </si>
  <si>
    <t>Brunswick, Town of</t>
  </si>
  <si>
    <t>Bryson City, Town of</t>
  </si>
  <si>
    <t>Buncombe County</t>
  </si>
  <si>
    <t>Bunn, Town of</t>
  </si>
  <si>
    <t>Burgaw, Town of</t>
  </si>
  <si>
    <t>Burke County</t>
  </si>
  <si>
    <t>Burlington, City of</t>
  </si>
  <si>
    <t>Burnsville, Town of</t>
  </si>
  <si>
    <t>Butner, Town of</t>
  </si>
  <si>
    <t>Cabarrus County</t>
  </si>
  <si>
    <t>Cajah's Mountain, Town of</t>
  </si>
  <si>
    <t>Calabash, Town of</t>
  </si>
  <si>
    <t>Caldwell County</t>
  </si>
  <si>
    <t>Calypso, Town of</t>
  </si>
  <si>
    <t>Camden County</t>
  </si>
  <si>
    <t>Cameron, Town of</t>
  </si>
  <si>
    <t>Candor, Town of</t>
  </si>
  <si>
    <t>Canton, Town of</t>
  </si>
  <si>
    <t>Cape Carteret, Town of</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</si>
  <si>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</si>
  <si>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</si>
  <si>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</si>
  <si>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</si>
  <si>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</si>
  <si>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</si>
  <si>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</si>
  <si>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</si>
  <si>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</si>
  <si>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</si>
  <si>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</si>
  <si>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</si>
  <si>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</si>
  <si>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</si>
  <si>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</si>
  <si>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</si>
  <si>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</si>
  <si>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</si>
  <si>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</si>
  <si>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</si>
  <si>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</si>
  <si>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</si>
  <si>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</si>
  <si>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</si>
  <si>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</si>
  <si>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</si>
  <si>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</si>
  <si>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</si>
  <si>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</si>
  <si>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</si>
  <si>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</si>
  <si>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Town of</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</si>
  <si>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</si>
  <si>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</si>
  <si>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</si>
  <si>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</si>
  <si>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</si>
  <si>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</si>
  <si>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</si>
  <si>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</si>
  <si>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</si>
  <si>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</si>
  <si>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</si>
  <si>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</si>
  <si>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</si>
  <si>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</si>
  <si>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</si>
  <si>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</si>
  <si>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</si>
  <si>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</si>
  <si>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</si>
  <si>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</si>
  <si>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</si>
  <si>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</si>
  <si>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</si>
  <si>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</si>
  <si>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</si>
  <si>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</si>
  <si>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</si>
  <si>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</si>
  <si>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</si>
  <si>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</si>
  <si>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</si>
  <si>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</si>
  <si>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</si>
  <si>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</si>
  <si>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</si>
  <si>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</si>
  <si>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</si>
  <si>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</si>
  <si>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</si>
  <si>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</si>
  <si>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</si>
  <si>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</si>
  <si>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</si>
  <si>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</si>
  <si>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</si>
  <si>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</si>
  <si>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</si>
  <si>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</si>
  <si>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</si>
  <si>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</si>
  <si>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</si>
  <si>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</si>
  <si>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</si>
  <si>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</si>
  <si>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</si>
  <si>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</si>
  <si>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</si>
  <si>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</si>
  <si>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</si>
  <si>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</si>
  <si>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</si>
  <si>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</si>
  <si>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</si>
  <si>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</si>
  <si>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</si>
  <si>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</si>
  <si>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</si>
  <si>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</si>
  <si>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</si>
  <si>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</si>
  <si>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</si>
  <si>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</si>
  <si>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</si>
  <si>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</si>
  <si>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Flat Rock, Town of</t>
  </si>
  <si>
    <t>Fletcher, Town of</t>
  </si>
  <si>
    <t>Fontana Dam, Town of</t>
  </si>
  <si>
    <t>Forest City, Town of</t>
  </si>
  <si>
    <t>Forest Hills, Town of</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</si>
  <si>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</si>
  <si>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</si>
  <si>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</si>
  <si>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</si>
  <si>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</si>
  <si>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</si>
  <si>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</si>
  <si>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</si>
  <si>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</si>
  <si>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</si>
  <si>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</si>
  <si>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</si>
  <si>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</si>
  <si>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</si>
  <si>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</si>
  <si>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</si>
  <si>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</si>
  <si>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</si>
  <si>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</si>
  <si>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</si>
  <si>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</si>
  <si>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</si>
  <si>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</si>
  <si>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</si>
  <si>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</si>
  <si>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</si>
  <si>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</si>
  <si>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</si>
  <si>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</si>
  <si>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</si>
  <si>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</si>
  <si>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</si>
  <si>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</si>
  <si>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</si>
  <si>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</si>
  <si>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</si>
  <si>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City of</t>
  </si>
  <si>
    <t>Grifton, Town of</t>
  </si>
  <si>
    <t>Grimesland, Town of</t>
  </si>
  <si>
    <t>Grover, Town of</t>
  </si>
  <si>
    <t>Guilford County</t>
  </si>
  <si>
    <t>Halifax County</t>
  </si>
  <si>
    <t>Halifax, Town of</t>
  </si>
  <si>
    <t>Hamilton, Town of</t>
  </si>
  <si>
    <t>Hamlet, City of</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</si>
  <si>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</si>
  <si>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</si>
  <si>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</si>
  <si>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</si>
  <si>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</si>
  <si>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</si>
  <si>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</si>
  <si>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</si>
  <si>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</si>
  <si>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</si>
  <si>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</si>
  <si>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</si>
  <si>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</si>
  <si>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</si>
  <si>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</si>
  <si>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</si>
  <si>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</si>
  <si>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</si>
  <si>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</si>
  <si>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</si>
  <si>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</si>
  <si>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</si>
  <si>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</si>
  <si>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</si>
  <si>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</si>
  <si>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</si>
  <si>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</si>
  <si>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</si>
  <si>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</si>
  <si>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</si>
  <si>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</si>
  <si>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</si>
  <si>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</si>
  <si>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</si>
  <si>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</si>
  <si>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</si>
  <si>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</si>
  <si>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</si>
  <si>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</si>
  <si>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</si>
  <si>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</si>
  <si>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</si>
  <si>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</si>
  <si>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</si>
  <si>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</si>
  <si>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</si>
  <si>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</si>
  <si>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</si>
  <si>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</si>
  <si>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</si>
  <si>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</si>
  <si>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</si>
  <si>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</si>
  <si>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</si>
  <si>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</si>
  <si>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</si>
  <si>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</si>
  <si>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</si>
  <si>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</si>
  <si>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</si>
  <si>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</si>
  <si>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</si>
  <si>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</si>
  <si>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</si>
  <si>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</si>
  <si>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</si>
  <si>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</si>
  <si>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</si>
  <si>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</si>
  <si>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</si>
  <si>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</si>
  <si>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</si>
  <si>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</si>
  <si>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</si>
  <si>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</si>
  <si>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</si>
  <si>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</si>
  <si>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</si>
  <si>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</si>
  <si>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</si>
  <si>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</si>
  <si>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</si>
  <si>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</si>
  <si>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</si>
  <si>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</si>
  <si>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</si>
  <si>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</si>
  <si>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</si>
  <si>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</si>
  <si>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</si>
  <si>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</si>
  <si>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</si>
  <si>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</si>
  <si>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</si>
  <si>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</si>
  <si>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</si>
  <si>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</si>
  <si>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</si>
  <si>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</si>
  <si>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</si>
  <si>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Town of</t>
  </si>
  <si>
    <t>Magnolia, Town of</t>
  </si>
  <si>
    <t>Maiden, Town of</t>
  </si>
  <si>
    <t>Manteo, Town of</t>
  </si>
  <si>
    <t>Marietta, Town of</t>
  </si>
  <si>
    <t>Marion, City of</t>
  </si>
  <si>
    <t>Mars Hill, Town of</t>
  </si>
  <si>
    <t>Marshall, Town of</t>
  </si>
  <si>
    <t>Marshville, Town of</t>
  </si>
  <si>
    <t>Martin County</t>
  </si>
  <si>
    <t>Marvin, Town of</t>
  </si>
  <si>
    <t>Matthews, Town of</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</si>
  <si>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</si>
  <si>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</si>
  <si>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</si>
  <si>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</si>
  <si>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</si>
  <si>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</si>
  <si>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</si>
  <si>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</si>
  <si>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</si>
  <si>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</si>
  <si>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</si>
  <si>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</si>
  <si>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</si>
  <si>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</si>
  <si>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</si>
  <si>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</si>
  <si>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</si>
  <si>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</si>
  <si>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</si>
  <si>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</si>
  <si>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</si>
  <si>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</si>
  <si>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</si>
  <si>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</si>
  <si>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</si>
  <si>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</si>
  <si>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</si>
  <si>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</si>
  <si>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</si>
  <si>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</si>
  <si>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</si>
  <si>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</si>
  <si>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</si>
  <si>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</si>
  <si>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</si>
  <si>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</si>
  <si>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</si>
  <si>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</si>
  <si>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</si>
  <si>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</si>
  <si>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</si>
  <si>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</si>
  <si>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</si>
  <si>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</si>
  <si>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</si>
  <si>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</si>
  <si>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</si>
  <si>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</si>
  <si>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</si>
  <si>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</si>
  <si>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</si>
  <si>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</si>
  <si>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</si>
  <si>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</si>
  <si>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</si>
  <si>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</si>
  <si>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</si>
  <si>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</si>
  <si>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</si>
  <si>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</si>
  <si>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</si>
  <si>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</si>
  <si>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Old Fort, Town of</t>
  </si>
  <si>
    <t>Onslow County</t>
  </si>
  <si>
    <t>Orange County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</si>
  <si>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</si>
  <si>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</si>
  <si>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</si>
  <si>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</si>
  <si>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</si>
  <si>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</si>
  <si>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</si>
  <si>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</si>
  <si>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</si>
  <si>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</si>
  <si>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</si>
  <si>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</si>
  <si>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</si>
  <si>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</si>
  <si>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</si>
  <si>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</si>
  <si>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</si>
  <si>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</si>
  <si>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</si>
  <si>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</si>
  <si>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</si>
  <si>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</si>
  <si>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</si>
  <si>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</si>
  <si>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</si>
  <si>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</si>
  <si>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</si>
  <si>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</si>
  <si>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</si>
  <si>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</si>
  <si>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</si>
  <si>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</si>
  <si>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</si>
  <si>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</si>
  <si>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</si>
  <si>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</si>
  <si>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</si>
  <si>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</si>
  <si>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</si>
  <si>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</si>
  <si>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</si>
  <si>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</si>
  <si>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</si>
  <si>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</si>
  <si>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</si>
  <si>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</si>
  <si>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</si>
  <si>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</si>
  <si>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</si>
  <si>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</si>
  <si>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</si>
  <si>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</si>
  <si>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</si>
  <si>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</si>
  <si>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</si>
  <si>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</si>
  <si>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</si>
  <si>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</si>
  <si>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</si>
  <si>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</si>
  <si>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</si>
  <si>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</si>
  <si>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</si>
  <si>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</si>
  <si>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</si>
  <si>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</si>
  <si>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</si>
  <si>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</si>
  <si>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</si>
  <si>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</si>
  <si>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</si>
  <si>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</si>
  <si>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</si>
  <si>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</si>
  <si>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</si>
  <si>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</si>
  <si>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</si>
  <si>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</si>
  <si>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</si>
  <si>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</si>
  <si>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</si>
  <si>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</si>
  <si>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</si>
  <si>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</si>
  <si>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</si>
  <si>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</si>
  <si>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</si>
  <si>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</si>
  <si>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</si>
  <si>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</si>
  <si>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</si>
  <si>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</si>
  <si>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</si>
  <si>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</si>
  <si>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</si>
  <si>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Sedalia, Town of</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</si>
  <si>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</si>
  <si>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</si>
  <si>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</si>
  <si>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</si>
  <si>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</si>
  <si>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</si>
  <si>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</si>
  <si>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</si>
  <si>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</si>
  <si>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</si>
  <si>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</si>
  <si>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</si>
  <si>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Southern Pines, Town of</t>
  </si>
  <si>
    <t>Southern Shores, Town of</t>
  </si>
  <si>
    <t>Southport, City of</t>
  </si>
  <si>
    <t>Sparta, Town of</t>
  </si>
  <si>
    <t>Speed, Town of</t>
  </si>
  <si>
    <t>Spencer Mountain, Town of</t>
  </si>
  <si>
    <t>Spencer, Town of</t>
  </si>
  <si>
    <t>Spindale, Town of</t>
  </si>
  <si>
    <t>Spring Hope, Town of</t>
  </si>
  <si>
    <t>Spring Lake, Town of</t>
  </si>
  <si>
    <t>Spruce Pine, Town of</t>
  </si>
  <si>
    <t>Staley, Town of</t>
  </si>
  <si>
    <t>Stallings, Town of</t>
  </si>
  <si>
    <t>Stanfield, Town of</t>
  </si>
  <si>
    <t>Stanley, Town of</t>
  </si>
  <si>
    <t>Stanly County</t>
  </si>
  <si>
    <t>Stantonsburg, Town of</t>
  </si>
  <si>
    <t>Star, Town of</t>
  </si>
  <si>
    <t>Statesville, City of</t>
  </si>
  <si>
    <t>Stedman, Town of</t>
  </si>
  <si>
    <t>Stem, Town of</t>
  </si>
  <si>
    <t>Stokes County</t>
  </si>
  <si>
    <t>Stokesdale, Town of</t>
  </si>
  <si>
    <t>Stoneville, Town of</t>
  </si>
  <si>
    <t>Stonewall, Town of</t>
  </si>
  <si>
    <t>Stovall, Town of</t>
  </si>
  <si>
    <t>Sugar Mountain, Town of</t>
  </si>
  <si>
    <t>Summerfield, Town of</t>
  </si>
  <si>
    <t>Sunset Beach, Town of</t>
  </si>
  <si>
    <t>Surf City, Town of</t>
  </si>
  <si>
    <t>Surry County</t>
  </si>
  <si>
    <t>Swain County</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</si>
  <si>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</si>
  <si>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</si>
  <si>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</si>
  <si>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</si>
  <si>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</si>
  <si>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</si>
  <si>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</si>
  <si>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</si>
  <si>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</si>
  <si>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</si>
  <si>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</si>
  <si>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</si>
  <si>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</si>
  <si>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</si>
  <si>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</si>
  <si>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</si>
  <si>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</si>
  <si>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</si>
  <si>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</si>
  <si>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</si>
  <si>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</si>
  <si>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</si>
  <si>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</si>
  <si>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</si>
  <si>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</si>
  <si>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</si>
  <si>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</si>
  <si>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</si>
  <si>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</si>
  <si>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</si>
  <si>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</si>
  <si>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</si>
  <si>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</si>
  <si>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</si>
  <si>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</si>
  <si>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</si>
  <si>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</si>
  <si>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</si>
  <si>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</si>
  <si>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</si>
  <si>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</si>
  <si>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</si>
  <si>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</si>
  <si>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</si>
  <si>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</si>
  <si>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</si>
  <si>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</si>
  <si>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</si>
  <si>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</si>
  <si>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</si>
  <si>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</si>
  <si>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</si>
  <si>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</si>
  <si>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</si>
  <si>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</si>
  <si>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</si>
  <si>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</si>
  <si>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</si>
  <si>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</si>
  <si>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</si>
  <si>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Whispering Pines, Town of</t>
  </si>
  <si>
    <t>Whitakers, Town of</t>
  </si>
  <si>
    <t>White Lake, Town of</t>
  </si>
  <si>
    <t>Whiteville, City of</t>
  </si>
  <si>
    <t>Whitsett, Town of</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</si>
  <si>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</si>
  <si>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</si>
  <si>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</si>
  <si>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</si>
  <si>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</si>
  <si>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</si>
  <si>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</si>
  <si>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</si>
  <si>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</si>
  <si>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</si>
  <si>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</si>
  <si>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</si>
  <si>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</si>
  <si>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Town of</t>
  </si>
  <si>
    <t>Woodland, Town of</t>
  </si>
  <si>
    <t>Wrightsville Beach, Town of</t>
  </si>
  <si>
    <t>Yadkin County</t>
  </si>
  <si>
    <t>Yadkinville, Town of</t>
  </si>
  <si>
    <t>Yancey County</t>
  </si>
  <si>
    <t>Yanceyville, Town of</t>
  </si>
  <si>
    <t>Youngsville, Town of</t>
  </si>
  <si>
    <t>Zebulon, Town of</t>
  </si>
  <si>
    <t>Unit Name</t>
  </si>
  <si>
    <t>Poverty Rate</t>
  </si>
  <si>
    <t xml:space="preserve"> </t>
  </si>
  <si>
    <t>Enter your local government unit parameters and service area coverage as shown below. Select local government(s) in your service area.</t>
  </si>
  <si>
    <t>Total:</t>
  </si>
  <si>
    <t>State Benchmarks are:</t>
  </si>
  <si>
    <t xml:space="preserve"> Worse than State Benchmark?</t>
  </si>
  <si>
    <t>LGU Coverage (% of service area)</t>
  </si>
  <si>
    <t>Population:</t>
  </si>
  <si>
    <t>Population Change</t>
  </si>
  <si>
    <t>&lt;=</t>
  </si>
  <si>
    <t>&gt;=</t>
  </si>
  <si>
    <t>Median Household Income</t>
  </si>
  <si>
    <t>Unemployment Rate</t>
  </si>
  <si>
    <t>Total Appraised Value of Property</t>
  </si>
  <si>
    <t>Calculated Prop. Val. per Capita</t>
  </si>
  <si>
    <r>
      <t xml:space="preserve"> # of Indicators worse  </t>
    </r>
    <r>
      <rPr>
        <sz val="11"/>
        <color theme="1"/>
        <rFont val="Calibri"/>
        <family val="2"/>
      </rPr>
      <t>→
than State Benchmark</t>
    </r>
  </si>
  <si>
    <r>
      <t xml:space="preserve">Select LGU from menu </t>
    </r>
    <r>
      <rPr>
        <sz val="12"/>
        <color theme="1"/>
        <rFont val="Calibri"/>
        <family val="2"/>
      </rPr>
      <t>→</t>
    </r>
  </si>
  <si>
    <t>Please print or scan this affordability calculator in pdf prior to submitting with applications</t>
  </si>
  <si>
    <t>Area #1</t>
  </si>
  <si>
    <t>Area #2</t>
  </si>
  <si>
    <t>Area #3</t>
  </si>
  <si>
    <t>Area #4</t>
  </si>
  <si>
    <t>Updated 7/24/2023. This tool can be used by Applicants to determine how many Local Government Unit (LGU) indicators exceed state benchmarks, which partially determines eligibility for stormwater funding from the Local Assistance for Stormwater Infrastructure Investments (LASII) fund.</t>
  </si>
  <si>
    <t>Population (2021)</t>
  </si>
  <si>
    <t>Percent Population Change (2017-2021)</t>
  </si>
  <si>
    <t>Poverty Rate (%) (2021)</t>
  </si>
  <si>
    <t>Median Household Income (2021)</t>
  </si>
  <si>
    <t>Unemployment Rate (%) (2021)*</t>
  </si>
  <si>
    <t>Total Appraised Value (2021-2022)</t>
  </si>
  <si>
    <t>Dellview, Town of</t>
  </si>
  <si>
    <t>Eastover, Town of</t>
  </si>
  <si>
    <t>North Topsail Beach, Town of</t>
  </si>
  <si>
    <t>Northwest, City of</t>
  </si>
  <si>
    <t>NC Division of Water Infrastructure Spring 2024 LGU Indicator Calculator for Stormwater Funding Eligibility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</si>
</sst>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0.0"/>
    <numFmt numFmtId="166" formatCode="0.0%"/>
    <numFmt numFmtId="167" formatCode="_(* #,##0_);_(* \(#,##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sz val="10"/>
      <color theme="1"/>
      <name val="Calibri"/>
      <family val="2"/>
      <scheme val="minor"/>
    </font>
    <font>
      <b/>
      <sz val="14"/>
      <color theme="1"/>
      <name val="Calibri"/>
      <family val="2"/>
      <scheme val="minor"/>
    </font>
    <font>
      <b/>
      <sz val="12"/>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i/>
      <sz val="11"/>
      <color theme="1"/>
      <name val="Calibri"/>
      <family val="2"/>
      <scheme val="minor"/>
    </font>
    <font>
      <sz val="12"/>
      <color theme="1"/>
      <name val="Calibri"/>
      <family val="2"/>
    </font>
    <font>
      <b/>
      <sz val="1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rgb="FFFFFFCC"/>
        <bgColor indexed="64"/>
      </patternFill>
    </fill>
    <fill>
      <patternFill patternType="mediumGray">
        <bgColor theme="1" tint="0.499984740745262"/>
      </patternFill>
    </fill>
  </fills>
  <borders count="42">
    <border>
      <left/>
      <right/>
      <top/>
      <bottom/>
      <diagonal/>
    </border>
    <border>
      <left/>
      <right/>
      <top style="thin">
        <color theme="4" tint="0.39997558519241921"/>
      </top>
      <bottom/>
      <diagonal/>
    </border>
    <border>
      <left/>
      <right/>
      <top style="thin">
        <color indexed="64"/>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auto="1"/>
      </left>
      <right style="thin">
        <color auto="1"/>
      </right>
      <top style="thin">
        <color theme="0" tint="-0.34998626667073579"/>
      </top>
      <bottom style="medium">
        <color auto="1"/>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64"/>
      </left>
      <right style="medium">
        <color indexed="64"/>
      </right>
      <top/>
      <bottom style="medium">
        <color indexed="64"/>
      </bottom>
      <diagonal/>
    </border>
    <border>
      <left style="thin">
        <color auto="1"/>
      </left>
      <right style="thin">
        <color auto="1"/>
      </right>
      <top/>
      <bottom style="thin">
        <color theme="0" tint="-0.34998626667073579"/>
      </bottom>
      <diagonal/>
    </border>
    <border>
      <left/>
      <right style="thin">
        <color auto="1"/>
      </right>
      <top/>
      <bottom/>
      <diagonal/>
    </border>
    <border>
      <left style="medium">
        <color auto="1"/>
      </left>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medium">
        <color auto="1"/>
      </left>
      <right style="thin">
        <color auto="1"/>
      </right>
      <top style="medium">
        <color auto="1"/>
      </top>
      <bottom/>
      <diagonal/>
    </border>
    <border>
      <left/>
      <right style="thin">
        <color auto="1"/>
      </right>
      <top/>
      <bottom style="medium">
        <color indexed="64"/>
      </bottom>
      <diagonal/>
    </border>
    <border>
      <left/>
      <right/>
      <top style="medium">
        <color auto="1"/>
      </top>
      <bottom style="medium">
        <color auto="1"/>
      </bottom>
      <diagonal/>
    </border>
  </borders>
  <cellStyleXfs count="5">
    <xf numFmtId="0" fontId="0" fillId="0" borderId="0"/>
    <xf numFmtId="9" fontId="1" fillId="0" borderId="0" applyFont="0" applyFill="0" applyBorder="0" applyAlignment="0" applyProtection="0"/>
    <xf numFmtId="43" fontId="4" fillId="0" borderId="0" applyFont="0" applyFill="0" applyBorder="0" applyAlignment="0" applyProtection="0"/>
    <xf numFmtId="0" fontId="10" fillId="0" borderId="0"/>
    <xf numFmtId="43" fontId="1" fillId="0" borderId="0" applyFont="0" applyFill="0" applyBorder="0" applyAlignment="0" applyProtection="0"/>
  </cellStyleXfs>
  <cellXfs count="89">
    <xf numFmtId="0" fontId="0" fillId="0" borderId="0" xfId="0"/>
    <xf numFmtId="0" fontId="2" fillId="2" borderId="0" xfId="0" applyFont="1" applyFill="1" applyAlignment="1">
      <alignment horizontal="center" wrapText="1"/>
    </xf>
    <xf numFmtId="10" fontId="2" fillId="2" borderId="0" xfId="0" applyNumberFormat="1" applyFont="1" applyFill="1" applyAlignment="1">
      <alignment horizontal="center" wrapText="1"/>
    </xf>
    <xf numFmtId="10" fontId="0" fillId="0" borderId="1" xfId="1" applyNumberFormat="1" applyFont="1" applyFill="1" applyBorder="1" applyProtection="1"/>
    <xf numFmtId="164" fontId="0" fillId="0" borderId="0" xfId="0" applyNumberFormat="1" applyAlignment="1">
      <alignment horizontal="right"/>
    </xf>
    <xf numFmtId="0" fontId="5" fillId="0" borderId="1" xfId="2" applyNumberFormat="1" applyFont="1" applyFill="1" applyBorder="1" applyAlignment="1" applyProtection="1">
      <alignment horizontal="right"/>
    </xf>
    <xf numFmtId="164" fontId="0" fillId="0" borderId="0" xfId="0" applyNumberFormat="1"/>
    <xf numFmtId="0" fontId="5" fillId="0" borderId="0" xfId="2" applyNumberFormat="1" applyFont="1" applyFill="1" applyBorder="1" applyAlignment="1" applyProtection="1">
      <alignment horizontal="right"/>
    </xf>
    <xf numFmtId="10" fontId="0" fillId="0" borderId="0" xfId="1" applyNumberFormat="1" applyFont="1" applyFill="1" applyBorder="1" applyProtection="1"/>
    <xf numFmtId="3" fontId="0" fillId="3" borderId="25" xfId="0" applyNumberFormat="1" applyFill="1" applyBorder="1" applyAlignment="1" applyProtection="1">
      <alignment vertical="center"/>
      <protection locked="0" hidden="1"/>
    </xf>
    <xf numFmtId="10" fontId="0" fillId="3" borderId="27" xfId="0" applyNumberFormat="1" applyFill="1" applyBorder="1" applyAlignment="1" applyProtection="1">
      <alignment vertical="center" wrapText="1"/>
      <protection locked="0" hidden="1"/>
    </xf>
    <xf numFmtId="0" fontId="0" fillId="3" borderId="25" xfId="0" applyFill="1" applyBorder="1" applyAlignment="1" applyProtection="1">
      <alignment vertical="center"/>
      <protection locked="0" hidden="1"/>
    </xf>
    <xf numFmtId="164" fontId="0" fillId="3" borderId="25" xfId="0" applyNumberFormat="1" applyFill="1" applyBorder="1" applyAlignment="1" applyProtection="1">
      <alignment vertical="center"/>
      <protection locked="0" hidden="1"/>
    </xf>
    <xf numFmtId="164" fontId="0" fillId="3" borderId="17" xfId="0" applyNumberFormat="1" applyFill="1" applyBorder="1" applyAlignment="1" applyProtection="1">
      <alignment vertical="center" wrapText="1"/>
      <protection locked="0"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8" fillId="0" borderId="0" xfId="0" applyFont="1" applyProtection="1">
      <protection hidden="1"/>
    </xf>
    <xf numFmtId="0" fontId="5" fillId="0" borderId="0" xfId="0" applyFont="1" applyAlignment="1" applyProtection="1">
      <alignment horizontal="center"/>
      <protection hidden="1"/>
    </xf>
    <xf numFmtId="0" fontId="0" fillId="0" borderId="7" xfId="0" applyBorder="1" applyProtection="1">
      <protection hidden="1"/>
    </xf>
    <xf numFmtId="0" fontId="0" fillId="0" borderId="9" xfId="0" applyBorder="1" applyProtection="1">
      <protection hidden="1"/>
    </xf>
    <xf numFmtId="0" fontId="0" fillId="0" borderId="8" xfId="0" applyBorder="1" applyAlignment="1" applyProtection="1">
      <alignment wrapText="1"/>
      <protection hidden="1"/>
    </xf>
    <xf numFmtId="0" fontId="0" fillId="0" borderId="13" xfId="0" applyBorder="1" applyAlignment="1" applyProtection="1">
      <alignment wrapText="1"/>
      <protection hidden="1"/>
    </xf>
    <xf numFmtId="0" fontId="11" fillId="0" borderId="0" xfId="3" applyFont="1" applyProtection="1">
      <protection hidden="1"/>
    </xf>
    <xf numFmtId="0" fontId="13" fillId="0" borderId="9" xfId="0" applyFont="1" applyBorder="1" applyAlignment="1" applyProtection="1">
      <alignment horizontal="right" vertical="center"/>
      <protection hidden="1"/>
    </xf>
    <xf numFmtId="166" fontId="12" fillId="0" borderId="8" xfId="3" applyNumberFormat="1" applyFont="1" applyBorder="1" applyAlignment="1" applyProtection="1">
      <alignment horizontal="center"/>
      <protection hidden="1"/>
    </xf>
    <xf numFmtId="0" fontId="0" fillId="4" borderId="39" xfId="0" applyFill="1" applyBorder="1" applyProtection="1">
      <protection hidden="1"/>
    </xf>
    <xf numFmtId="0" fontId="0" fillId="0" borderId="19" xfId="0" applyBorder="1" applyAlignment="1" applyProtection="1">
      <alignment vertical="center"/>
      <protection hidden="1"/>
    </xf>
    <xf numFmtId="9" fontId="14" fillId="0" borderId="5" xfId="1" applyFont="1" applyFill="1" applyBorder="1" applyAlignment="1" applyProtection="1">
      <alignment horizontal="center" vertical="center" wrapText="1"/>
      <protection hidden="1"/>
    </xf>
    <xf numFmtId="0" fontId="0" fillId="4" borderId="33" xfId="0" applyFill="1" applyBorder="1" applyProtection="1">
      <protection hidden="1"/>
    </xf>
    <xf numFmtId="0" fontId="0" fillId="0" borderId="24" xfId="0" applyBorder="1" applyProtection="1">
      <protection hidden="1"/>
    </xf>
    <xf numFmtId="0" fontId="0" fillId="4" borderId="3" xfId="0" applyFill="1" applyBorder="1" applyProtection="1">
      <protection hidden="1"/>
    </xf>
    <xf numFmtId="0" fontId="0" fillId="4" borderId="40" xfId="0" applyFill="1" applyBorder="1" applyProtection="1">
      <protection hidden="1"/>
    </xf>
    <xf numFmtId="0" fontId="15" fillId="0" borderId="0" xfId="0" applyFont="1" applyAlignment="1" applyProtection="1">
      <alignment horizontal="center"/>
      <protection hidden="1"/>
    </xf>
    <xf numFmtId="10" fontId="0" fillId="0" borderId="22" xfId="0" applyNumberFormat="1" applyBorder="1" applyProtection="1">
      <protection hidden="1"/>
    </xf>
    <xf numFmtId="0" fontId="0" fillId="0" borderId="13" xfId="0" applyBorder="1" applyAlignment="1" applyProtection="1">
      <alignment horizontal="center"/>
      <protection hidden="1"/>
    </xf>
    <xf numFmtId="0" fontId="0" fillId="0" borderId="29" xfId="0" applyBorder="1" applyProtection="1">
      <protection hidden="1"/>
    </xf>
    <xf numFmtId="0" fontId="15" fillId="0" borderId="0" xfId="0" quotePrefix="1" applyFont="1" applyAlignment="1" applyProtection="1">
      <alignment horizontal="center"/>
      <protection hidden="1"/>
    </xf>
    <xf numFmtId="165" fontId="0" fillId="0" borderId="22" xfId="0" applyNumberFormat="1" applyBorder="1" applyProtection="1">
      <protection hidden="1"/>
    </xf>
    <xf numFmtId="164" fontId="1" fillId="0" borderId="28" xfId="3" applyNumberFormat="1" applyFont="1" applyBorder="1" applyProtection="1">
      <protection hidden="1"/>
    </xf>
    <xf numFmtId="164" fontId="0" fillId="0" borderId="22" xfId="0" applyNumberFormat="1" applyBorder="1" applyProtection="1">
      <protection hidden="1"/>
    </xf>
    <xf numFmtId="0" fontId="0" fillId="0" borderId="30" xfId="0" applyBorder="1" applyProtection="1">
      <protection hidden="1"/>
    </xf>
    <xf numFmtId="0" fontId="1" fillId="4" borderId="2" xfId="0" applyFont="1" applyFill="1" applyBorder="1" applyProtection="1">
      <protection hidden="1"/>
    </xf>
    <xf numFmtId="0" fontId="16" fillId="4" borderId="31" xfId="0" applyFont="1" applyFill="1" applyBorder="1" applyAlignment="1" applyProtection="1">
      <alignment horizontal="center"/>
      <protection hidden="1"/>
    </xf>
    <xf numFmtId="0" fontId="0" fillId="4" borderId="32" xfId="0" applyFill="1" applyBorder="1" applyAlignment="1" applyProtection="1">
      <alignment horizontal="center"/>
      <protection hidden="1"/>
    </xf>
    <xf numFmtId="0" fontId="0" fillId="4" borderId="2" xfId="0" applyFill="1" applyBorder="1" applyAlignment="1" applyProtection="1">
      <alignment horizontal="center"/>
      <protection hidden="1"/>
    </xf>
    <xf numFmtId="0" fontId="0" fillId="0" borderId="33" xfId="0" applyBorder="1" applyProtection="1">
      <protection hidden="1"/>
    </xf>
    <xf numFmtId="164" fontId="0" fillId="0" borderId="34" xfId="0" applyNumberFormat="1" applyBorder="1" applyProtection="1">
      <protection hidden="1"/>
    </xf>
    <xf numFmtId="164" fontId="1" fillId="0" borderId="35" xfId="3" applyNumberFormat="1" applyFont="1" applyBorder="1" applyProtection="1">
      <protection hidden="1"/>
    </xf>
    <xf numFmtId="0" fontId="15" fillId="0" borderId="35" xfId="0" applyFont="1" applyBorder="1" applyAlignment="1" applyProtection="1">
      <alignment horizontal="center"/>
      <protection hidden="1"/>
    </xf>
    <xf numFmtId="164" fontId="0" fillId="0" borderId="35" xfId="0" applyNumberFormat="1" applyBorder="1" applyProtection="1">
      <protection hidden="1"/>
    </xf>
    <xf numFmtId="0" fontId="0" fillId="0" borderId="36" xfId="0" applyBorder="1" applyAlignment="1" applyProtection="1">
      <alignment horizontal="center"/>
      <protection hidden="1"/>
    </xf>
    <xf numFmtId="0" fontId="0" fillId="0" borderId="12" xfId="0" applyBorder="1" applyAlignment="1" applyProtection="1">
      <alignment horizontal="center" vertical="center"/>
      <protection hidden="1"/>
    </xf>
    <xf numFmtId="0" fontId="18" fillId="0" borderId="0" xfId="0" applyFont="1" applyProtection="1">
      <protection hidden="1"/>
    </xf>
    <xf numFmtId="0" fontId="6" fillId="0" borderId="0" xfId="0" applyFont="1" applyAlignment="1" applyProtection="1">
      <alignment vertical="top"/>
      <protection hidden="1"/>
    </xf>
    <xf numFmtId="0" fontId="5" fillId="0" borderId="0" xfId="0" applyFont="1" applyAlignment="1" applyProtection="1">
      <alignment horizontal="left" vertical="top" wrapText="1"/>
      <protection hidden="1"/>
    </xf>
    <xf numFmtId="10" fontId="1" fillId="0" borderId="33" xfId="3" applyNumberFormat="1" applyFont="1" applyBorder="1" applyProtection="1">
      <protection hidden="1"/>
    </xf>
    <xf numFmtId="9" fontId="13" fillId="3" borderId="20" xfId="3" applyNumberFormat="1" applyFont="1" applyFill="1" applyBorder="1" applyAlignment="1" applyProtection="1">
      <alignment horizontal="center" vertical="center"/>
      <protection locked="0"/>
    </xf>
    <xf numFmtId="9" fontId="13" fillId="3" borderId="21" xfId="3" applyNumberFormat="1" applyFont="1" applyFill="1" applyBorder="1" applyAlignment="1" applyProtection="1">
      <alignment horizontal="center" vertical="center"/>
      <protection locked="0"/>
    </xf>
    <xf numFmtId="165" fontId="1" fillId="0" borderId="28" xfId="3" applyNumberFormat="1" applyFont="1" applyBorder="1" applyProtection="1">
      <protection hidden="1"/>
    </xf>
    <xf numFmtId="0" fontId="0" fillId="0" borderId="6" xfId="0" applyBorder="1" applyProtection="1">
      <protection hidden="1"/>
    </xf>
    <xf numFmtId="0" fontId="11" fillId="0" borderId="0" xfId="3" applyFont="1" applyAlignment="1">
      <alignment horizontal="center"/>
    </xf>
    <xf numFmtId="166" fontId="0" fillId="0" borderId="0" xfId="0" applyNumberFormat="1" applyAlignment="1" applyProtection="1">
      <alignment horizontal="center"/>
      <protection locked="0" hidden="1"/>
    </xf>
    <xf numFmtId="3" fontId="0" fillId="3" borderId="14" xfId="0" applyNumberFormat="1" applyFill="1" applyBorder="1" applyAlignment="1" applyProtection="1">
      <alignment vertical="center"/>
      <protection locked="0"/>
    </xf>
    <xf numFmtId="3" fontId="0" fillId="3" borderId="15" xfId="0" applyNumberFormat="1" applyFill="1" applyBorder="1" applyAlignment="1" applyProtection="1">
      <alignment vertical="center"/>
      <protection locked="0"/>
    </xf>
    <xf numFmtId="3" fontId="0" fillId="3" borderId="16" xfId="0" applyNumberFormat="1" applyFill="1" applyBorder="1" applyAlignment="1" applyProtection="1">
      <alignment vertical="center"/>
      <protection locked="0"/>
    </xf>
    <xf numFmtId="0" fontId="21" fillId="0" borderId="0" xfId="0" applyFont="1" applyProtection="1">
      <protection hidden="1"/>
    </xf>
    <xf numFmtId="167" fontId="0" fillId="0" borderId="1" xfId="4" applyNumberFormat="1" applyFont="1" applyFill="1" applyBorder="1" applyProtection="1"/>
    <xf numFmtId="167" fontId="0" fillId="0" borderId="0" xfId="4" applyNumberFormat="1" applyFont="1" applyFill="1" applyBorder="1" applyProtection="1"/>
    <xf numFmtId="167" fontId="0" fillId="0" borderId="0" xfId="4" applyNumberFormat="1" applyFont="1" applyAlignment="1">
      <alignment horizontal="right"/>
    </xf>
    <xf numFmtId="167" fontId="0" fillId="0" borderId="0" xfId="4" applyNumberFormat="1" applyFont="1" applyFill="1" applyProtection="1"/>
    <xf numFmtId="10" fontId="0" fillId="0" borderId="0" xfId="1" applyNumberFormat="1" applyFont="1" applyFill="1" applyProtection="1"/>
    <xf numFmtId="0" fontId="5" fillId="0" borderId="0" xfId="2" applyNumberFormat="1" applyFont="1" applyFill="1" applyAlignment="1" applyProtection="1">
      <alignment horizontal="right"/>
    </xf>
    <xf numFmtId="0" fontId="20" fillId="0" borderId="3" xfId="0" applyFont="1" applyBorder="1" applyAlignment="1">
      <alignment horizontal="center"/>
    </xf>
    <xf numFmtId="0" fontId="20" fillId="0" borderId="41" xfId="0" applyFont="1" applyBorder="1" applyAlignment="1">
      <alignment horizontal="center"/>
    </xf>
    <xf numFmtId="0" fontId="20" fillId="0" borderId="4" xfId="0" applyFont="1" applyBorder="1" applyAlignment="1">
      <alignment horizontal="center"/>
    </xf>
    <xf numFmtId="0" fontId="0" fillId="0" borderId="0" xfId="0" applyAlignment="1" applyProtection="1">
      <alignment horizontal="right" vertical="center" wrapText="1" indent="1"/>
      <protection hidden="1"/>
    </xf>
    <xf numFmtId="0" fontId="0" fillId="0" borderId="10" xfId="0" applyBorder="1" applyAlignment="1" applyProtection="1">
      <alignment horizontal="right" vertical="center" wrapText="1" indent="1"/>
      <protection hidden="1"/>
    </xf>
    <xf numFmtId="0" fontId="0" fillId="0" borderId="11" xfId="0" applyBorder="1" applyAlignment="1" applyProtection="1">
      <alignment horizontal="right" vertical="center" wrapText="1" indent="1"/>
      <protection hidden="1"/>
    </xf>
    <xf numFmtId="0" fontId="0" fillId="0" borderId="12" xfId="0" applyBorder="1" applyAlignment="1" applyProtection="1">
      <alignment horizontal="right" vertical="center" wrapText="1" indent="1"/>
      <protection hidden="1"/>
    </xf>
    <xf numFmtId="0" fontId="7" fillId="0" borderId="0" xfId="0" applyFont="1" applyAlignment="1" applyProtection="1">
      <alignment horizontal="left" vertical="top" wrapText="1"/>
      <protection hidden="1"/>
    </xf>
    <xf numFmtId="0" fontId="9" fillId="0" borderId="37" xfId="0" applyFont="1" applyBorder="1" applyAlignment="1" applyProtection="1">
      <alignment horizontal="left" wrapText="1"/>
      <protection hidden="1"/>
    </xf>
    <xf numFmtId="0" fontId="9" fillId="0" borderId="38" xfId="0" applyFont="1" applyBorder="1" applyAlignment="1" applyProtection="1">
      <alignment horizontal="left" wrapText="1"/>
      <protection hidden="1"/>
    </xf>
    <xf numFmtId="0" fontId="0" fillId="0" borderId="7"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11" xfId="0" applyBorder="1" applyAlignment="1" applyProtection="1">
      <alignment horizontal="center" wrapText="1"/>
      <protection hidden="1"/>
    </xf>
    <xf numFmtId="0" fontId="0" fillId="0" borderId="18" xfId="0" applyBorder="1" applyAlignment="1" applyProtection="1">
      <alignment horizontal="center" wrapText="1"/>
      <protection hidden="1"/>
    </xf>
    <xf numFmtId="0" fontId="0" fillId="0" borderId="23" xfId="0" applyBorder="1" applyAlignment="1" applyProtection="1">
      <alignment horizontal="center" wrapText="1"/>
      <protection hidden="1"/>
    </xf>
    <xf numFmtId="0" fontId="0" fillId="0" borderId="26" xfId="0" applyBorder="1" applyAlignment="1" applyProtection="1">
      <alignment horizontal="center" wrapText="1"/>
      <protection hidden="1"/>
    </xf>
  </cellXfs>
  <cellStyles count="5">
    <cellStyle name="Comma" xfId="4" builtinId="3"/>
    <cellStyle name="Comma 3" xfId="2" xr:uid="{8D28D001-04F2-48BD-B8DD-58A2D55EC56F}"/>
    <cellStyle name="Normal" xfId="0" builtinId="0"/>
    <cellStyle name="Normal 3" xfId="3" xr:uid="{349AE79A-70A3-45F9-9B73-F67F57547D7D}"/>
    <cellStyle name="Percent" xfId="1" builtinId="5"/>
  </cellStyles>
  <dxfs count="18">
    <dxf>
      <fill>
        <patternFill>
          <bgColor theme="9" tint="0.79998168889431442"/>
        </patternFill>
      </fill>
    </dxf>
    <dxf>
      <font>
        <color rgb="FFFF0000"/>
      </font>
    </dxf>
    <dxf>
      <fill>
        <patternFill patternType="none">
          <fgColor indexed="64"/>
          <bgColor indexed="65"/>
        </patternFill>
      </fill>
      <protection locked="1" hidden="0"/>
    </dxf>
    <dxf>
      <numFmt numFmtId="164" formatCode="&quot;$&quot;#,##0"/>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1164BB-4D56-428B-9F59-9ED01757E839}" name="DataTable_Economic" displayName="DataTable_Economic" ref="A1:G654" headerRowDxfId="17" tableBorderDxfId="16">
  <autoFilter ref="A1:G654" xr:uid="{9F1164BB-4D56-428B-9F59-9ED01757E839}"/>
  <tableColumns count="7">
    <tableColumn id="1" xr3:uid="{33607EA1-A071-47B6-8E96-9BA9EFCF26FE}" name="Unit Name" totalsRowLabel="Total" dataDxfId="15" totalsRowDxfId="14"/>
    <tableColumn id="3" xr3:uid="{D9CEECB6-DF94-4BF7-BE65-CF09948D3D30}" name="Population (2021)" dataDxfId="13" totalsRowDxfId="12" dataCellStyle="Comma"/>
    <tableColumn id="4" xr3:uid="{F4CE52CB-2874-45EA-BF9C-E89777B3D587}" name="Percent Population Change (2017-2021)" dataDxfId="11" totalsRowDxfId="10" dataCellStyle="Percent"/>
    <tableColumn id="5" xr3:uid="{3D850817-26DA-4B69-8D22-38FBFB283634}" name="Poverty Rate (%) (2021)" dataDxfId="9" totalsRowDxfId="8"/>
    <tableColumn id="6" xr3:uid="{007E5380-CDD6-47FE-9937-345BE9565ADB}" name="Median Household Income (2021)" dataDxfId="7" totalsRowDxfId="6"/>
    <tableColumn id="7" xr3:uid="{26048421-84F2-4409-86E6-72C174CC7D51}" name="Unemployment Rate (%) (2021)*" totalsRowFunction="average" dataDxfId="5" totalsRowDxfId="4" dataCellStyle="Comma 3"/>
    <tableColumn id="8" xr3:uid="{5DD7A38B-203A-4037-BA39-604DDD296CCB}" name="Total Appraised Value (2021-2022)" totalsRowFunction="count" dataDxfId="3" totalsRow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AU75"/>
  <sheetViews>
    <sheetView showGridLines="0" tabSelected="1" zoomScale="115" zoomScaleNormal="115" workbookViewId="0">
      <selection activeCell="B7" sqref="B7"/>
    </sheetView>
  </sheetViews>
  <sheetFormatPr defaultRowHeight="15" x14ac:dyDescent="0.25"/>
  <cols>
    <col min="1" max="1" width="30.140625" style="14" customWidth="1"/>
    <col min="2" max="2" width="21.28515625" style="14" customWidth="1"/>
    <col min="3" max="3" width="23.28515625" style="14" customWidth="1"/>
    <col min="4" max="4" width="21.42578125" style="14" customWidth="1"/>
    <col min="5" max="6" width="17.28515625" style="14" customWidth="1"/>
    <col min="7" max="7" width="6.5703125" style="14" customWidth="1"/>
    <col min="8" max="8" width="15" style="14" customWidth="1"/>
    <col min="9" max="9" width="11.5703125" style="14" customWidth="1"/>
    <col min="10" max="26" width="9.140625" style="14"/>
    <col min="27" max="27" width="9.28515625" style="14" hidden="1" customWidth="1"/>
    <col min="28" max="47" width="9.140625" style="14" hidden="1" customWidth="1"/>
    <col min="48" max="130" width="0" style="14" hidden="1" customWidth="1"/>
    <col min="131" max="16384" width="9.140625" style="14"/>
  </cols>
  <sheetData>
    <row r="1" spans="1:28" ht="21" x14ac:dyDescent="0.35">
      <c r="A1" s="66" t="s">
        <v>683</v>
      </c>
      <c r="E1" s="62"/>
      <c r="F1" s="15"/>
      <c r="AB1" s="16"/>
    </row>
    <row r="2" spans="1:28" x14ac:dyDescent="0.25">
      <c r="A2" s="80" t="s">
        <v>672</v>
      </c>
      <c r="B2" s="80"/>
      <c r="C2" s="80"/>
      <c r="D2" s="80"/>
      <c r="E2" s="80"/>
      <c r="F2" s="80"/>
      <c r="G2" s="80"/>
      <c r="H2" s="80"/>
      <c r="I2" s="80"/>
      <c r="AB2" s="16"/>
    </row>
    <row r="3" spans="1:28" x14ac:dyDescent="0.25">
      <c r="A3" s="80"/>
      <c r="B3" s="80"/>
      <c r="C3" s="80"/>
      <c r="D3" s="80"/>
      <c r="E3" s="80"/>
      <c r="F3" s="80"/>
      <c r="G3" s="80"/>
      <c r="H3" s="80"/>
      <c r="I3" s="80"/>
      <c r="AB3" s="16"/>
    </row>
    <row r="4" spans="1:28" ht="16.5" customHeight="1" thickBot="1" x14ac:dyDescent="0.35">
      <c r="A4" s="17"/>
      <c r="AB4" s="16"/>
    </row>
    <row r="5" spans="1:28" x14ac:dyDescent="0.25">
      <c r="A5" s="60" t="s">
        <v>652</v>
      </c>
      <c r="B5" s="19"/>
      <c r="C5" s="19"/>
      <c r="D5" s="19"/>
      <c r="E5" s="19"/>
      <c r="F5" s="19"/>
      <c r="G5" s="19"/>
      <c r="H5" s="19"/>
      <c r="I5" s="21"/>
      <c r="AA5" s="16"/>
      <c r="AB5" s="16"/>
    </row>
    <row r="6" spans="1:28" ht="15.75" thickBot="1" x14ac:dyDescent="0.3">
      <c r="A6" s="20"/>
      <c r="B6" s="61" t="s">
        <v>668</v>
      </c>
      <c r="C6" s="61" t="s">
        <v>669</v>
      </c>
      <c r="D6" s="61" t="s">
        <v>670</v>
      </c>
      <c r="E6" s="61" t="s">
        <v>671</v>
      </c>
      <c r="F6" s="23"/>
      <c r="G6" s="23"/>
      <c r="H6" s="23"/>
      <c r="I6" s="22"/>
      <c r="AB6" s="16"/>
    </row>
    <row r="7" spans="1:28" ht="19.5" customHeight="1" thickBot="1" x14ac:dyDescent="0.3">
      <c r="A7" s="24" t="s">
        <v>666</v>
      </c>
      <c r="B7" s="63"/>
      <c r="C7" s="64"/>
      <c r="D7" s="64"/>
      <c r="E7" s="65"/>
      <c r="F7" s="25" t="s">
        <v>653</v>
      </c>
      <c r="G7" s="26"/>
      <c r="H7" s="83" t="s">
        <v>654</v>
      </c>
      <c r="I7" s="86" t="s">
        <v>655</v>
      </c>
      <c r="AB7" s="16"/>
    </row>
    <row r="8" spans="1:28" ht="16.5" thickBot="1" x14ac:dyDescent="0.3">
      <c r="A8" s="27" t="s">
        <v>656</v>
      </c>
      <c r="B8" s="57">
        <v>1</v>
      </c>
      <c r="C8" s="57"/>
      <c r="D8" s="58"/>
      <c r="E8" s="58"/>
      <c r="F8" s="28" cm="1">
        <f t="array" ref="F8">IF((AND(B8:E8="")), "", (IF(SUM(B8:E8) &lt;&gt;1, "Error: Total must equal 100%.", 1)))</f>
        <v>1</v>
      </c>
      <c r="G8" s="29"/>
      <c r="H8" s="84"/>
      <c r="I8" s="87"/>
      <c r="AB8" s="16"/>
    </row>
    <row r="9" spans="1:28" ht="15.75" thickBot="1" x14ac:dyDescent="0.3">
      <c r="A9" s="30" t="s">
        <v>657</v>
      </c>
      <c r="B9" s="9" t="str">
        <f>IFERROR(VLOOKUP(B$7,DataTable_Economic[],2,FALSE),"")</f>
        <v/>
      </c>
      <c r="C9" s="9" t="str">
        <f>IFERROR(VLOOKUP(C$7,DataTable_Economic[],2,FALSE),"")</f>
        <v/>
      </c>
      <c r="D9" s="9" t="str">
        <f>IFERROR(VLOOKUP(D$7,DataTable_Economic[],2,FALSE),"")</f>
        <v/>
      </c>
      <c r="E9" s="9" t="str">
        <f>IFERROR(VLOOKUP(E$7,DataTable_Economic[],2,FALSE),"")</f>
        <v/>
      </c>
      <c r="F9" s="31"/>
      <c r="G9" s="32"/>
      <c r="H9" s="85"/>
      <c r="I9" s="88"/>
      <c r="AB9" s="16"/>
    </row>
    <row r="10" spans="1:28" ht="18" x14ac:dyDescent="0.25">
      <c r="A10" s="30" t="s">
        <v>658</v>
      </c>
      <c r="B10" s="10" t="str">
        <f>IFERROR(VLOOKUP(B$7,DataTable_Economic[],3,FALSE),"")</f>
        <v/>
      </c>
      <c r="C10" s="10" t="str">
        <f>IFERROR(VLOOKUP(C$7,DataTable_Economic[],3,FALSE),"")</f>
        <v/>
      </c>
      <c r="D10" s="10" t="str">
        <f>IFERROR(VLOOKUP(D$7,DataTable_Economic[],3,FALSE),"")</f>
        <v/>
      </c>
      <c r="E10" s="10" t="str">
        <f>IFERROR(VLOOKUP(E$7,DataTable_Economic[],3,FALSE),"")</f>
        <v/>
      </c>
      <c r="F10" s="56" t="str" cm="1">
        <f t="array" ref="F10">IF((AND(B10:E10="")),"",(IF($F$8=1, SUMPRODUCT(--ISNUMBER(B10:E10),$B$8:$E$8,B10:E10), "")))</f>
        <v/>
      </c>
      <c r="G10" s="33" t="s">
        <v>659</v>
      </c>
      <c r="H10" s="34">
        <v>3.1300000000000001E-2</v>
      </c>
      <c r="I10" s="35" t="str">
        <f>IF(F10="", "",(IF(F10&lt;=H10, "Yes", "No")))</f>
        <v/>
      </c>
      <c r="AB10" s="55"/>
    </row>
    <row r="11" spans="1:28" ht="18" x14ac:dyDescent="0.25">
      <c r="A11" s="36" t="s">
        <v>650</v>
      </c>
      <c r="B11" s="11" t="str">
        <f>IFERROR(VLOOKUP(B$7,DataTable_Economic[],4,FALSE),"")</f>
        <v/>
      </c>
      <c r="C11" s="11" t="str">
        <f>IFERROR(VLOOKUP(C$7,DataTable_Economic[],4,FALSE),"")</f>
        <v/>
      </c>
      <c r="D11" s="11" t="str">
        <f>IFERROR(VLOOKUP(D$7,DataTable_Economic[],4,FALSE),"")</f>
        <v/>
      </c>
      <c r="E11" s="11" t="str">
        <f>IFERROR(VLOOKUP(E$7,DataTable_Economic[],4,FALSE),"")</f>
        <v/>
      </c>
      <c r="F11" s="59" t="str" cm="1">
        <f t="array" ref="F11">IF((AND(B11:E11="")),"",(IF($F$8=1, SUMPRODUCT(--ISNUMBER(B11:E11),$B$8:$E$8,B11:E11), "")))</f>
        <v/>
      </c>
      <c r="G11" s="37" t="s">
        <v>660</v>
      </c>
      <c r="H11" s="38">
        <v>13.7</v>
      </c>
      <c r="I11" s="35" t="str">
        <f>IF(F11="", "",(IF(F11&gt;=H11, "Yes", "No")))</f>
        <v/>
      </c>
      <c r="AB11" s="55"/>
    </row>
    <row r="12" spans="1:28" ht="18" x14ac:dyDescent="0.25">
      <c r="A12" s="36" t="s">
        <v>661</v>
      </c>
      <c r="B12" s="12" t="str">
        <f>IFERROR(VLOOKUP(B$7,DataTable_Economic[],5,FALSE),"")</f>
        <v/>
      </c>
      <c r="C12" s="12" t="str">
        <f>IFERROR(VLOOKUP(C$7,DataTable_Economic[],5,FALSE),"")</f>
        <v/>
      </c>
      <c r="D12" s="12" t="str">
        <f>IFERROR(VLOOKUP(D$7,DataTable_Economic[],5,FALSE),"")</f>
        <v/>
      </c>
      <c r="E12" s="12" t="str">
        <f>IFERROR(VLOOKUP(E$7,DataTable_Economic[],5,FALSE),"")</f>
        <v/>
      </c>
      <c r="F12" s="39" t="str" cm="1">
        <f t="array" ref="F12">IF((AND(B12:E12="")),"",(IF($F$8=1, SUMPRODUCT(--ISNUMBER(B12:E12),$B$8:$E$8,B12:E12), "")))</f>
        <v/>
      </c>
      <c r="G12" s="33" t="s">
        <v>659</v>
      </c>
      <c r="H12" s="40">
        <v>60516</v>
      </c>
      <c r="I12" s="35" t="str">
        <f>IF(F12="", "",(IF(F12&lt;=H12, "Yes", "No")))</f>
        <v/>
      </c>
      <c r="AB12" s="55"/>
    </row>
    <row r="13" spans="1:28" ht="18" x14ac:dyDescent="0.25">
      <c r="A13" s="36" t="s">
        <v>662</v>
      </c>
      <c r="B13" s="11" t="str">
        <f>IFERROR(VLOOKUP(B$7,DataTable_Economic[],6,FALSE),"")</f>
        <v/>
      </c>
      <c r="C13" s="11" t="str">
        <f>IFERROR(VLOOKUP(C$7,DataTable_Economic[],6,FALSE),"")</f>
        <v/>
      </c>
      <c r="D13" s="11" t="str">
        <f>IFERROR(VLOOKUP(D$7,DataTable_Economic[],6,FALSE),"")</f>
        <v/>
      </c>
      <c r="E13" s="11" t="str">
        <f>IFERROR(VLOOKUP(E$7,DataTable_Economic[],6,FALSE),"")</f>
        <v/>
      </c>
      <c r="F13" s="59" t="str" cm="1">
        <f t="array" ref="F13">IF((AND(B13:E13="")),"",(IF($F$8=1, SUMPRODUCT(--ISNUMBER(B13:E13),$B$8:$E$8,B13:E13), "")))</f>
        <v/>
      </c>
      <c r="G13" s="33" t="s">
        <v>660</v>
      </c>
      <c r="H13" s="38">
        <v>4.9000000000000004</v>
      </c>
      <c r="I13" s="35" t="str">
        <f>IF(F13="", "",(IF(F13&gt;=H13, "Yes", "No")))</f>
        <v/>
      </c>
      <c r="AB13" s="55"/>
    </row>
    <row r="14" spans="1:28" ht="19.5" thickBot="1" x14ac:dyDescent="0.35">
      <c r="A14" s="41" t="s">
        <v>663</v>
      </c>
      <c r="B14" s="13" t="str">
        <f>IFERROR(VLOOKUP(B$7,DataTable_Economic[],7,FALSE),"")</f>
        <v/>
      </c>
      <c r="C14" s="13" t="str">
        <f>IFERROR(VLOOKUP(C$7,DataTable_Economic[],7,FALSE),"")</f>
        <v/>
      </c>
      <c r="D14" s="13" t="str">
        <f>IFERROR(VLOOKUP(D$7,DataTable_Economic[],7,FALSE),"")</f>
        <v/>
      </c>
      <c r="E14" s="13" t="str">
        <f>IFERROR(VLOOKUP(E$7,DataTable_Economic[],7,FALSE),"")</f>
        <v/>
      </c>
      <c r="F14" s="42"/>
      <c r="G14" s="43"/>
      <c r="H14" s="44"/>
      <c r="I14" s="45" t="s">
        <v>651</v>
      </c>
      <c r="AB14" s="16"/>
    </row>
    <row r="15" spans="1:28" ht="18" x14ac:dyDescent="0.25">
      <c r="A15" s="46" t="s">
        <v>664</v>
      </c>
      <c r="B15" s="40" t="str">
        <f>IF(OR(B9="",B14=""),"", (B14/B9))</f>
        <v/>
      </c>
      <c r="C15" s="40" t="str">
        <f>IF(OR(C9="",C14=""),"", (C14/C9))</f>
        <v/>
      </c>
      <c r="D15" s="40" t="str">
        <f>IF(OR(D9="",D14=""),"", (D14/D9))</f>
        <v/>
      </c>
      <c r="E15" s="47" t="str">
        <f>IF(OR(E9="",E14=""),"", (E14/E9))</f>
        <v/>
      </c>
      <c r="F15" s="48" t="str" cm="1">
        <f t="array" ref="F15">IF((AND(B15:E15="")),"",(IF($F$8=1, SUMPRODUCT(--ISNUMBER(B15:E15),$B$8:$E$8,B15:E15), "")))</f>
        <v/>
      </c>
      <c r="G15" s="49" t="s">
        <v>659</v>
      </c>
      <c r="H15" s="50">
        <v>133263.9498957367</v>
      </c>
      <c r="I15" s="51" t="str">
        <f>IF(OR(F15="", F15=0),"",(IF(F15&lt;=H15, "Yes", "No")))</f>
        <v/>
      </c>
      <c r="AB15" s="55"/>
    </row>
    <row r="16" spans="1:28" ht="33" customHeight="1" thickBot="1" x14ac:dyDescent="0.3">
      <c r="A16" s="81" t="str">
        <f>IF(B7="",
           "",
          IF(SUM(B8:E8)=1,
                IF(NIWSB="", "Parameters should not be empty.",""),
                "Select up to four local governments that represent your local government or project area, and ensure that the LGU Coverage percentages total to 100%"
              )
         )</f>
        <v/>
      </c>
      <c r="B16" s="82"/>
      <c r="C16" s="82"/>
      <c r="D16" s="82"/>
      <c r="E16" s="82"/>
      <c r="F16" s="76" t="s">
        <v>665</v>
      </c>
      <c r="G16" s="76"/>
      <c r="H16" s="76"/>
      <c r="I16" s="52" t="str" cm="1">
        <f t="array" ref="I16">IF(AND(I10:I15&lt;&gt;""),COUNTIF(I10:I15,"=Yes"),"")</f>
        <v/>
      </c>
      <c r="AA16" s="16"/>
      <c r="AB16" s="55"/>
    </row>
    <row r="17" spans="1:28" ht="18.75" customHeight="1" thickBot="1" x14ac:dyDescent="0.3">
      <c r="F17" s="77"/>
      <c r="G17" s="78"/>
      <c r="H17" s="79"/>
      <c r="AA17" s="16"/>
      <c r="AB17" s="55"/>
    </row>
    <row r="18" spans="1:28" ht="15.75" thickBot="1" x14ac:dyDescent="0.3">
      <c r="A18" s="53"/>
      <c r="AB18" s="55"/>
    </row>
    <row r="19" spans="1:28" ht="16.5" thickBot="1" x14ac:dyDescent="0.3">
      <c r="A19" s="54"/>
      <c r="B19" s="73" t="s">
        <v>667</v>
      </c>
      <c r="C19" s="74"/>
      <c r="D19" s="74"/>
      <c r="E19" s="74"/>
      <c r="F19" s="75"/>
      <c r="AB19" s="16"/>
    </row>
    <row r="20" spans="1:28" ht="20.25" customHeight="1" x14ac:dyDescent="0.25">
      <c r="A20" s="54"/>
      <c r="AB20" s="16"/>
    </row>
    <row r="21" spans="1:28" ht="16.5" customHeight="1" x14ac:dyDescent="0.25">
      <c r="A21" s="54"/>
      <c r="AB21" s="16"/>
    </row>
    <row r="22" spans="1:28" x14ac:dyDescent="0.25">
      <c r="AB22" s="16"/>
    </row>
    <row r="29" spans="1:28" ht="18" customHeight="1" x14ac:dyDescent="0.25"/>
    <row r="30" spans="1:28" x14ac:dyDescent="0.25">
      <c r="AA30" s="18"/>
    </row>
    <row r="31" spans="1:28" x14ac:dyDescent="0.25">
      <c r="AA31" s="18"/>
    </row>
    <row r="32" spans="1:28" x14ac:dyDescent="0.25">
      <c r="AA32" s="18"/>
    </row>
    <row r="33" spans="27:27" x14ac:dyDescent="0.25">
      <c r="AA33" s="18"/>
    </row>
    <row r="34" spans="27:27" x14ac:dyDescent="0.25">
      <c r="AA34" s="16"/>
    </row>
    <row r="35" spans="27:27" x14ac:dyDescent="0.25">
      <c r="AA35" s="16"/>
    </row>
    <row r="36" spans="27:27" x14ac:dyDescent="0.25">
      <c r="AA36" s="16"/>
    </row>
    <row r="38" spans="27:27" ht="15.75" customHeight="1" x14ac:dyDescent="0.25"/>
    <row r="39" spans="27:27" ht="15" customHeight="1" x14ac:dyDescent="0.25"/>
    <row r="43" spans="27:27" ht="17.25" customHeight="1" x14ac:dyDescent="0.25"/>
    <row r="48" spans="27:2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7.25" customHeight="1" x14ac:dyDescent="0.25"/>
    <row r="65" ht="15.75" customHeight="1" x14ac:dyDescent="0.25"/>
    <row r="66" ht="15" customHeight="1" x14ac:dyDescent="0.25"/>
    <row r="67" ht="15.75" customHeight="1" x14ac:dyDescent="0.25"/>
    <row r="70" ht="15" customHeight="1" x14ac:dyDescent="0.25"/>
    <row r="71" ht="18" customHeight="1" x14ac:dyDescent="0.25"/>
    <row r="72" ht="15.75" customHeight="1" x14ac:dyDescent="0.25"/>
    <row r="73" ht="15" customHeight="1" x14ac:dyDescent="0.25"/>
    <row r="75" ht="15" customHeight="1" x14ac:dyDescent="0.25"/>
  </sheetData>
  <sheetProtection algorithmName="SHA-512" hashValue="2tmaip2EzMlFVyEgagFGMKKBHlAQxaSX5ENf2yUaGYdRocGTv4Dg+KEYnPsj9w0NnaK90iD3enhchHNWkA+ssQ==" saltValue="di37iYCuxLBtaQLToaGg8g==" spinCount="100000" sheet="1" objects="1" scenarios="1" formatRows="0" insertHyperlinks="0"/>
  <mergeCells count="6">
    <mergeCell ref="B19:F19"/>
    <mergeCell ref="F16:H17"/>
    <mergeCell ref="A2:I3"/>
    <mergeCell ref="A16:E16"/>
    <mergeCell ref="H7:H9"/>
    <mergeCell ref="I7:I9"/>
  </mergeCells>
  <conditionalFormatting sqref="F8">
    <cfRule type="cellIs" dxfId="1" priority="11" operator="equal">
      <formula>"Error: Total must equal 100%."</formula>
    </cfRule>
  </conditionalFormatting>
  <conditionalFormatting sqref="I10:I15">
    <cfRule type="cellIs" dxfId="0" priority="1" operator="equal">
      <formula>"Yes"</formula>
    </cfRule>
  </conditionalFormatting>
  <dataValidations count="1">
    <dataValidation type="list" allowBlank="1" showInputMessage="1" sqref="B7:E7" xr:uid="{DD036FDA-0057-41D1-991F-3F60AD618EF9}">
      <formula1>Unit_Names_Economic</formula1>
    </dataValidation>
  </dataValidations>
  <printOptions horizontalCentered="1"/>
  <pageMargins left="0.5" right="0.5" top="0.5" bottom="0.5" header="0" footer="0.3"/>
  <pageSetup scale="58" orientation="portrait" horizontalDpi="1200" verticalDpi="1200" r:id="rId1"/>
  <headerFooter>
    <oddFooter>&amp;L&amp;F&amp;R&amp;D&amp;T</oddFooter>
  </headerFooter>
  <ignoredErrors>
    <ignoredError sqref="B9:E14" unlockedFormula="1"/>
    <ignoredError sqref="I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G654"/>
  <sheetViews>
    <sheetView workbookViewId="0">
      <selection activeCell="C17" sqref="C17"/>
    </sheetView>
  </sheetViews>
  <sheetFormatPr defaultRowHeight="15" x14ac:dyDescent="0.25"/>
  <cols>
    <col min="1" max="1" width="27.28515625" bestFit="1" customWidth="1"/>
    <col min="3" max="3" width="10.5703125" customWidth="1"/>
    <col min="4" max="4" width="7.85546875" bestFit="1" customWidth="1"/>
    <col min="5" max="5" width="8.85546875" bestFit="1" customWidth="1"/>
    <col min="6" max="6" width="12" bestFit="1" customWidth="1"/>
    <col min="7" max="7" width="15.85546875" bestFit="1" customWidth="1"/>
  </cols>
  <sheetData>
    <row r="1" spans="1:7" ht="75" x14ac:dyDescent="0.25">
      <c r="A1" s="1" t="s">
        <v>649</v>
      </c>
      <c r="B1" s="2" t="s">
        <v>673</v>
      </c>
      <c r="C1" s="1" t="s">
        <v>674</v>
      </c>
      <c r="D1" s="1" t="s">
        <v>675</v>
      </c>
      <c r="E1" s="1" t="s">
        <v>676</v>
      </c>
      <c r="F1" s="1" t="s">
        <v>677</v>
      </c>
      <c r="G1" s="1" t="s">
        <v>678</v>
      </c>
    </row>
    <row r="2" spans="1:7" x14ac:dyDescent="0.25">
      <c r="A2" t="s">
        <v>0</v>
      </c>
      <c r="B2" s="67">
        <v>8333</v>
      </c>
      <c r="C2" s="3">
        <v>0.14700619408121099</v>
      </c>
      <c r="D2">
        <v>7.4</v>
      </c>
      <c r="E2" s="4">
        <v>62264</v>
      </c>
      <c r="F2" s="5">
        <v>4.7</v>
      </c>
      <c r="G2" s="6">
        <v>1110240393</v>
      </c>
    </row>
    <row r="3" spans="1:7" x14ac:dyDescent="0.25">
      <c r="A3" t="s">
        <v>1</v>
      </c>
      <c r="B3" s="67">
        <v>4972</v>
      </c>
      <c r="C3" s="3">
        <v>1.57303370786517E-2</v>
      </c>
      <c r="D3">
        <v>25.1</v>
      </c>
      <c r="E3" s="4">
        <v>36271</v>
      </c>
      <c r="F3" s="7">
        <v>6.6</v>
      </c>
      <c r="G3" s="6">
        <v>329011710</v>
      </c>
    </row>
    <row r="4" spans="1:7" x14ac:dyDescent="0.25">
      <c r="A4" t="s">
        <v>2</v>
      </c>
      <c r="B4" s="67">
        <v>169185</v>
      </c>
      <c r="C4" s="3">
        <v>7.1849420947264403E-2</v>
      </c>
      <c r="D4">
        <v>14.4</v>
      </c>
      <c r="E4" s="4">
        <v>55078</v>
      </c>
      <c r="F4" s="7">
        <v>4.9000000000000004</v>
      </c>
      <c r="G4" s="6">
        <v>15609319816</v>
      </c>
    </row>
    <row r="5" spans="1:7" x14ac:dyDescent="0.25">
      <c r="A5" t="s">
        <v>3</v>
      </c>
      <c r="B5" s="67">
        <v>1387</v>
      </c>
      <c r="C5" s="3">
        <v>0.34139264990328799</v>
      </c>
      <c r="D5">
        <v>3.2</v>
      </c>
      <c r="E5" s="4">
        <v>87788</v>
      </c>
      <c r="F5" s="7">
        <v>4.9000000000000004</v>
      </c>
      <c r="G5" s="6">
        <v>121831594</v>
      </c>
    </row>
    <row r="6" spans="1:7" x14ac:dyDescent="0.25">
      <c r="A6" t="s">
        <v>4</v>
      </c>
      <c r="B6" s="67">
        <v>16318</v>
      </c>
      <c r="C6" s="3">
        <v>2.7970265843517701E-2</v>
      </c>
      <c r="D6">
        <v>23.9</v>
      </c>
      <c r="E6" s="4">
        <v>43231</v>
      </c>
      <c r="F6" s="7">
        <v>4.4000000000000004</v>
      </c>
      <c r="G6" s="6">
        <v>1266164475</v>
      </c>
    </row>
    <row r="7" spans="1:7" x14ac:dyDescent="0.25">
      <c r="A7" t="s">
        <v>5</v>
      </c>
      <c r="B7" s="67">
        <v>36491</v>
      </c>
      <c r="C7" s="3">
        <v>-1.7976802389730599E-2</v>
      </c>
      <c r="D7">
        <v>11.5</v>
      </c>
      <c r="E7" s="4">
        <v>55041</v>
      </c>
      <c r="F7" s="7">
        <v>4.3</v>
      </c>
      <c r="G7" s="6">
        <v>2809567758</v>
      </c>
    </row>
    <row r="8" spans="1:7" x14ac:dyDescent="0.25">
      <c r="A8" t="s">
        <v>6</v>
      </c>
      <c r="B8" s="67">
        <v>10910</v>
      </c>
      <c r="C8" s="3">
        <v>-2.2862368541380902E-3</v>
      </c>
      <c r="D8">
        <v>21.5</v>
      </c>
      <c r="E8" s="4">
        <v>38930</v>
      </c>
      <c r="F8" s="7">
        <v>4.7</v>
      </c>
      <c r="G8" s="6">
        <v>1955820467</v>
      </c>
    </row>
    <row r="9" spans="1:7" x14ac:dyDescent="0.25">
      <c r="A9" t="s">
        <v>7</v>
      </c>
      <c r="B9" s="67">
        <v>1014</v>
      </c>
      <c r="C9" s="3">
        <v>0.38524590163934402</v>
      </c>
      <c r="D9">
        <v>18.8</v>
      </c>
      <c r="E9" s="4">
        <v>29489</v>
      </c>
      <c r="F9" s="7">
        <v>4.4000000000000004</v>
      </c>
      <c r="G9" s="6">
        <v>64009162</v>
      </c>
    </row>
    <row r="10" spans="1:7" x14ac:dyDescent="0.25">
      <c r="A10" t="s">
        <v>8</v>
      </c>
      <c r="B10" s="67">
        <v>1937</v>
      </c>
      <c r="C10" s="3">
        <v>-1.7250126839167899E-2</v>
      </c>
      <c r="D10">
        <v>25.3</v>
      </c>
      <c r="E10" s="4">
        <v>34063</v>
      </c>
      <c r="F10" s="7">
        <v>5.0999999999999996</v>
      </c>
      <c r="G10" s="6">
        <v>119602214</v>
      </c>
    </row>
    <row r="11" spans="1:7" x14ac:dyDescent="0.25">
      <c r="A11" t="s">
        <v>9</v>
      </c>
      <c r="B11" s="67">
        <v>5312</v>
      </c>
      <c r="C11" s="3">
        <v>3.1256066783148899E-2</v>
      </c>
      <c r="D11">
        <v>9.6</v>
      </c>
      <c r="E11" s="4">
        <v>56277</v>
      </c>
      <c r="F11" s="7">
        <v>4.75</v>
      </c>
      <c r="G11" s="6">
        <v>468887109</v>
      </c>
    </row>
    <row r="12" spans="1:7" x14ac:dyDescent="0.25">
      <c r="A12" t="s">
        <v>10</v>
      </c>
      <c r="B12" s="67">
        <v>22388</v>
      </c>
      <c r="C12" s="3">
        <v>-0.123105244604598</v>
      </c>
      <c r="D12">
        <v>18.3</v>
      </c>
      <c r="E12" s="4">
        <v>39862</v>
      </c>
      <c r="F12" s="7">
        <v>6.4</v>
      </c>
      <c r="G12" s="6">
        <v>2164866084</v>
      </c>
    </row>
    <row r="13" spans="1:7" x14ac:dyDescent="0.25">
      <c r="A13" t="s">
        <v>11</v>
      </c>
      <c r="B13" s="67">
        <v>698</v>
      </c>
      <c r="C13" s="3">
        <v>-1.6901408450704199E-2</v>
      </c>
      <c r="D13">
        <v>20.3</v>
      </c>
      <c r="E13" s="4">
        <v>50455</v>
      </c>
      <c r="F13" s="7">
        <v>6.4</v>
      </c>
      <c r="G13" s="6">
        <v>27820241</v>
      </c>
    </row>
    <row r="14" spans="1:7" x14ac:dyDescent="0.25">
      <c r="A14" t="s">
        <v>12</v>
      </c>
      <c r="B14" s="67">
        <v>58066</v>
      </c>
      <c r="C14" s="3">
        <v>0.26508202793089197</v>
      </c>
      <c r="D14">
        <v>3.3</v>
      </c>
      <c r="E14" s="4">
        <v>121313</v>
      </c>
      <c r="F14" s="7">
        <v>4.0999999999999996</v>
      </c>
      <c r="G14" s="6">
        <v>11158488591</v>
      </c>
    </row>
    <row r="15" spans="1:7" x14ac:dyDescent="0.25">
      <c r="A15" t="s">
        <v>13</v>
      </c>
      <c r="B15" s="67">
        <v>457</v>
      </c>
      <c r="C15" s="3">
        <v>-0.20521739130434799</v>
      </c>
      <c r="D15">
        <v>13.1</v>
      </c>
      <c r="E15" s="4">
        <v>84583</v>
      </c>
      <c r="F15" s="7">
        <v>4.4000000000000004</v>
      </c>
      <c r="G15" s="6" t="e">
        <v>#N/A</v>
      </c>
    </row>
    <row r="16" spans="1:7" x14ac:dyDescent="0.25">
      <c r="A16" t="s">
        <v>14</v>
      </c>
      <c r="B16" s="67">
        <v>12117</v>
      </c>
      <c r="C16" s="3">
        <v>5.2828221391954103E-2</v>
      </c>
      <c r="D16">
        <v>7.3</v>
      </c>
      <c r="E16" s="4">
        <v>59338</v>
      </c>
      <c r="F16" s="7">
        <v>5.25</v>
      </c>
      <c r="G16" s="6">
        <v>1100071494</v>
      </c>
    </row>
    <row r="17" spans="1:7" x14ac:dyDescent="0.25">
      <c r="A17" t="s">
        <v>15</v>
      </c>
      <c r="B17" s="67">
        <v>4757</v>
      </c>
      <c r="C17" s="3">
        <v>1.47184300341297E-2</v>
      </c>
      <c r="D17">
        <v>25.2</v>
      </c>
      <c r="E17" s="4">
        <v>65929</v>
      </c>
      <c r="F17" s="7">
        <v>4.3</v>
      </c>
      <c r="G17" s="6">
        <v>405567653</v>
      </c>
    </row>
    <row r="18" spans="1:7" x14ac:dyDescent="0.25">
      <c r="A18" t="s">
        <v>16</v>
      </c>
      <c r="B18" s="67">
        <v>26598</v>
      </c>
      <c r="C18" s="3">
        <v>-8.7578727686058195E-3</v>
      </c>
      <c r="D18">
        <v>14</v>
      </c>
      <c r="E18" s="4">
        <v>43938</v>
      </c>
      <c r="F18" s="7">
        <v>4.0999999999999996</v>
      </c>
      <c r="G18" s="6">
        <v>4222501716</v>
      </c>
    </row>
    <row r="19" spans="1:7" x14ac:dyDescent="0.25">
      <c r="A19" t="s">
        <v>17</v>
      </c>
      <c r="B19" s="67">
        <v>26729</v>
      </c>
      <c r="C19" s="3">
        <v>3.3484127904728801E-2</v>
      </c>
      <c r="D19">
        <v>23.1</v>
      </c>
      <c r="E19" s="4">
        <v>40571</v>
      </c>
      <c r="F19" s="7">
        <v>4.8</v>
      </c>
      <c r="G19" s="6">
        <v>2655777698</v>
      </c>
    </row>
    <row r="20" spans="1:7" x14ac:dyDescent="0.25">
      <c r="A20" t="s">
        <v>18</v>
      </c>
      <c r="B20" s="67">
        <v>93272</v>
      </c>
      <c r="C20" s="3">
        <v>4.4268792404666503E-2</v>
      </c>
      <c r="D20">
        <v>12.4</v>
      </c>
      <c r="E20" s="4">
        <v>58193</v>
      </c>
      <c r="F20" s="7">
        <v>4.2</v>
      </c>
      <c r="G20" s="6">
        <v>19613685768</v>
      </c>
    </row>
    <row r="21" spans="1:7" x14ac:dyDescent="0.25">
      <c r="A21" t="s">
        <v>19</v>
      </c>
      <c r="B21" s="67">
        <v>194</v>
      </c>
      <c r="C21" s="3">
        <v>-0.13392857142857101</v>
      </c>
      <c r="D21">
        <v>12.9</v>
      </c>
      <c r="E21" s="4">
        <v>46563</v>
      </c>
      <c r="F21" s="7">
        <v>6.1</v>
      </c>
      <c r="G21" s="6">
        <v>15681528</v>
      </c>
    </row>
    <row r="22" spans="1:7" x14ac:dyDescent="0.25">
      <c r="A22" t="s">
        <v>20</v>
      </c>
      <c r="B22" s="67">
        <v>356</v>
      </c>
      <c r="C22" s="3">
        <v>0.10216718266253901</v>
      </c>
      <c r="D22">
        <v>20.2</v>
      </c>
      <c r="E22" s="4">
        <v>42500</v>
      </c>
      <c r="F22" s="7">
        <v>4.3</v>
      </c>
      <c r="G22" s="6">
        <v>15807115</v>
      </c>
    </row>
    <row r="23" spans="1:7" x14ac:dyDescent="0.25">
      <c r="A23" t="s">
        <v>21</v>
      </c>
      <c r="B23" s="67">
        <v>1689</v>
      </c>
      <c r="C23" s="3">
        <v>-4.1973908111174102E-2</v>
      </c>
      <c r="D23">
        <v>9.3000000000000007</v>
      </c>
      <c r="E23" s="4">
        <v>63403</v>
      </c>
      <c r="F23" s="7">
        <v>4.2</v>
      </c>
      <c r="G23" s="6">
        <v>1867002272</v>
      </c>
    </row>
    <row r="24" spans="1:7" x14ac:dyDescent="0.25">
      <c r="A24" t="s">
        <v>22</v>
      </c>
      <c r="B24" s="67">
        <v>826</v>
      </c>
      <c r="C24" s="3">
        <v>-0.14137214137214099</v>
      </c>
      <c r="D24">
        <v>27.8</v>
      </c>
      <c r="E24" s="4">
        <v>32448</v>
      </c>
      <c r="F24" s="7">
        <v>6.1</v>
      </c>
      <c r="G24" s="6">
        <v>30850741</v>
      </c>
    </row>
    <row r="25" spans="1:7" x14ac:dyDescent="0.25">
      <c r="A25" t="s">
        <v>23</v>
      </c>
      <c r="B25" s="67">
        <v>490</v>
      </c>
      <c r="C25" s="3">
        <v>-0.17089678510998299</v>
      </c>
      <c r="D25">
        <v>17.100000000000001</v>
      </c>
      <c r="E25" s="4">
        <v>41328</v>
      </c>
      <c r="F25" s="7">
        <v>4.9000000000000004</v>
      </c>
      <c r="G25" s="6">
        <v>24609680</v>
      </c>
    </row>
    <row r="26" spans="1:7" x14ac:dyDescent="0.25">
      <c r="A26" t="s">
        <v>24</v>
      </c>
      <c r="B26" s="67">
        <v>230</v>
      </c>
      <c r="C26" s="3">
        <v>-4.3290043290043299E-3</v>
      </c>
      <c r="D26">
        <v>10.9</v>
      </c>
      <c r="E26" s="4">
        <v>38854</v>
      </c>
      <c r="F26" s="7">
        <v>4.5999999999999996</v>
      </c>
      <c r="G26" s="6">
        <v>12290333</v>
      </c>
    </row>
    <row r="27" spans="1:7" x14ac:dyDescent="0.25">
      <c r="A27" t="s">
        <v>25</v>
      </c>
      <c r="B27" s="67">
        <v>17747</v>
      </c>
      <c r="C27" s="3">
        <v>1.20901055032792E-2</v>
      </c>
      <c r="D27">
        <v>13.3</v>
      </c>
      <c r="E27" s="4">
        <v>46383</v>
      </c>
      <c r="F27" s="7">
        <v>4.0999999999999996</v>
      </c>
      <c r="G27" s="6">
        <v>4284448439</v>
      </c>
    </row>
    <row r="28" spans="1:7" x14ac:dyDescent="0.25">
      <c r="A28" t="s">
        <v>26</v>
      </c>
      <c r="B28" s="67">
        <v>4991</v>
      </c>
      <c r="C28" s="3">
        <v>-2.5195312500000001E-2</v>
      </c>
      <c r="D28">
        <v>23.2</v>
      </c>
      <c r="E28" s="4">
        <v>50938</v>
      </c>
      <c r="F28" s="7">
        <v>5.3</v>
      </c>
      <c r="G28" s="6">
        <v>293139167</v>
      </c>
    </row>
    <row r="29" spans="1:7" x14ac:dyDescent="0.25">
      <c r="A29" t="s">
        <v>27</v>
      </c>
      <c r="B29" s="67">
        <v>1919</v>
      </c>
      <c r="C29" s="3">
        <v>-4.4798407167745198E-2</v>
      </c>
      <c r="D29">
        <v>24.1</v>
      </c>
      <c r="E29" s="4">
        <v>38636</v>
      </c>
      <c r="F29" s="7">
        <v>4.4000000000000004</v>
      </c>
      <c r="G29" s="6">
        <v>64706527</v>
      </c>
    </row>
    <row r="30" spans="1:7" x14ac:dyDescent="0.25">
      <c r="A30" t="s">
        <v>28</v>
      </c>
      <c r="B30" s="67">
        <v>420</v>
      </c>
      <c r="C30" s="3">
        <v>9.6153846153846194E-3</v>
      </c>
      <c r="D30">
        <v>26</v>
      </c>
      <c r="E30" s="4">
        <v>42404</v>
      </c>
      <c r="F30" s="7">
        <v>6.3</v>
      </c>
      <c r="G30" s="6">
        <v>37365968</v>
      </c>
    </row>
    <row r="31" spans="1:7" x14ac:dyDescent="0.25">
      <c r="A31" t="s">
        <v>29</v>
      </c>
      <c r="B31" s="67">
        <v>640</v>
      </c>
      <c r="C31" s="3">
        <v>0.22605363984674301</v>
      </c>
      <c r="D31">
        <v>21.3</v>
      </c>
      <c r="E31" s="4">
        <v>49792</v>
      </c>
      <c r="F31" s="7">
        <v>5.2</v>
      </c>
      <c r="G31" s="6">
        <v>31832514</v>
      </c>
    </row>
    <row r="32" spans="1:7" x14ac:dyDescent="0.25">
      <c r="A32" t="s">
        <v>30</v>
      </c>
      <c r="B32" s="67">
        <v>155</v>
      </c>
      <c r="C32" s="3">
        <v>-0.31111111111111101</v>
      </c>
      <c r="D32">
        <v>3.2</v>
      </c>
      <c r="E32" s="4">
        <v>121458</v>
      </c>
      <c r="F32" s="7">
        <v>6.1</v>
      </c>
      <c r="G32" s="6">
        <v>1168979957</v>
      </c>
    </row>
    <row r="33" spans="1:7" x14ac:dyDescent="0.25">
      <c r="A33" t="s">
        <v>31</v>
      </c>
      <c r="B33" s="67">
        <v>1350</v>
      </c>
      <c r="C33" s="3">
        <v>-6.9607167470709899E-2</v>
      </c>
      <c r="D33">
        <v>12.3</v>
      </c>
      <c r="E33" s="4">
        <v>58333</v>
      </c>
      <c r="F33" s="7">
        <v>4.0999999999999996</v>
      </c>
      <c r="G33" s="6">
        <v>247232998</v>
      </c>
    </row>
    <row r="34" spans="1:7" x14ac:dyDescent="0.25">
      <c r="A34" t="s">
        <v>32</v>
      </c>
      <c r="B34" s="67">
        <v>200</v>
      </c>
      <c r="C34" s="3">
        <v>-0.20318725099601601</v>
      </c>
      <c r="D34">
        <v>6.5</v>
      </c>
      <c r="E34" s="4">
        <v>61875</v>
      </c>
      <c r="F34" s="7">
        <v>4.9000000000000004</v>
      </c>
      <c r="G34" s="6">
        <v>49965176</v>
      </c>
    </row>
    <row r="35" spans="1:7" x14ac:dyDescent="0.25">
      <c r="A35" t="s">
        <v>33</v>
      </c>
      <c r="B35" s="67">
        <v>1158</v>
      </c>
      <c r="C35" s="3">
        <v>-0.159651669085631</v>
      </c>
      <c r="D35">
        <v>18.899999999999999</v>
      </c>
      <c r="E35" s="4">
        <v>30441</v>
      </c>
      <c r="F35" s="7">
        <v>4.4000000000000004</v>
      </c>
      <c r="G35" s="6">
        <v>46064736</v>
      </c>
    </row>
    <row r="36" spans="1:7" x14ac:dyDescent="0.25">
      <c r="A36" t="s">
        <v>34</v>
      </c>
      <c r="B36" s="67">
        <v>76</v>
      </c>
      <c r="C36" s="3">
        <v>-0.41085271317829503</v>
      </c>
      <c r="D36">
        <v>15.8</v>
      </c>
      <c r="E36" s="4">
        <v>51071</v>
      </c>
      <c r="F36" s="7">
        <v>5.7</v>
      </c>
      <c r="G36" s="6">
        <v>5796669</v>
      </c>
    </row>
    <row r="37" spans="1:7" x14ac:dyDescent="0.25">
      <c r="A37" t="s">
        <v>35</v>
      </c>
      <c r="B37" s="67">
        <v>44898</v>
      </c>
      <c r="C37" s="3">
        <v>-5.1103220897793601E-2</v>
      </c>
      <c r="D37">
        <v>18.7</v>
      </c>
      <c r="E37" s="4">
        <v>51894</v>
      </c>
      <c r="F37" s="7">
        <v>4.9000000000000004</v>
      </c>
      <c r="G37" s="6">
        <v>6100987209</v>
      </c>
    </row>
    <row r="38" spans="1:7" x14ac:dyDescent="0.25">
      <c r="A38" t="s">
        <v>36</v>
      </c>
      <c r="B38" s="67">
        <v>4464</v>
      </c>
      <c r="C38" s="3">
        <v>7.0503597122302197E-2</v>
      </c>
      <c r="D38">
        <v>15.4</v>
      </c>
      <c r="E38" s="4">
        <v>39472</v>
      </c>
      <c r="F38" s="7">
        <v>4.2</v>
      </c>
      <c r="G38" s="6">
        <v>1125547199</v>
      </c>
    </row>
    <row r="39" spans="1:7" x14ac:dyDescent="0.25">
      <c r="A39" t="s">
        <v>37</v>
      </c>
      <c r="B39" s="67">
        <v>796</v>
      </c>
      <c r="C39" s="3">
        <v>0.44464609800362997</v>
      </c>
      <c r="D39">
        <v>8.6999999999999993</v>
      </c>
      <c r="E39" s="4">
        <v>77031</v>
      </c>
      <c r="F39" s="7">
        <v>3.9499999999999997</v>
      </c>
      <c r="G39" s="6">
        <v>566913023</v>
      </c>
    </row>
    <row r="40" spans="1:7" x14ac:dyDescent="0.25">
      <c r="A40" t="s">
        <v>38</v>
      </c>
      <c r="B40" s="67">
        <v>1398</v>
      </c>
      <c r="C40" s="3">
        <v>-0.29994992488733102</v>
      </c>
      <c r="D40">
        <v>29.9</v>
      </c>
      <c r="E40" s="4">
        <v>29630</v>
      </c>
      <c r="F40" s="7">
        <v>4.9000000000000004</v>
      </c>
      <c r="G40" s="6">
        <v>112907317</v>
      </c>
    </row>
    <row r="41" spans="1:7" x14ac:dyDescent="0.25">
      <c r="A41" t="s">
        <v>39</v>
      </c>
      <c r="B41" s="67">
        <v>14442</v>
      </c>
      <c r="C41" s="3">
        <v>0.26984964389343202</v>
      </c>
      <c r="D41">
        <v>14.8</v>
      </c>
      <c r="E41" s="4">
        <v>76156</v>
      </c>
      <c r="F41" s="7">
        <v>5.2</v>
      </c>
      <c r="G41" s="6">
        <v>2029727136</v>
      </c>
    </row>
    <row r="42" spans="1:7" x14ac:dyDescent="0.25">
      <c r="A42" t="s">
        <v>40</v>
      </c>
      <c r="B42" s="67">
        <v>2978</v>
      </c>
      <c r="C42" s="3">
        <v>0.39354234908750602</v>
      </c>
      <c r="D42">
        <v>10.5</v>
      </c>
      <c r="E42" s="4">
        <v>68333</v>
      </c>
      <c r="F42" s="7">
        <v>6.1</v>
      </c>
      <c r="G42" s="6">
        <v>238364436</v>
      </c>
    </row>
    <row r="43" spans="1:7" x14ac:dyDescent="0.25">
      <c r="A43" t="s">
        <v>41</v>
      </c>
      <c r="B43" s="67">
        <v>1143</v>
      </c>
      <c r="C43" s="3">
        <v>0.22376873661670199</v>
      </c>
      <c r="D43">
        <v>22.7</v>
      </c>
      <c r="E43" s="4">
        <v>43670</v>
      </c>
      <c r="F43" s="7">
        <v>5.4</v>
      </c>
      <c r="G43" s="6">
        <v>67105931</v>
      </c>
    </row>
    <row r="44" spans="1:7" x14ac:dyDescent="0.25">
      <c r="A44" t="s">
        <v>42</v>
      </c>
      <c r="B44" s="67">
        <v>3871</v>
      </c>
      <c r="C44" s="3">
        <v>8.1889323644494097E-2</v>
      </c>
      <c r="D44">
        <v>38.5</v>
      </c>
      <c r="E44" s="4">
        <v>52669</v>
      </c>
      <c r="F44" s="7">
        <v>4.3</v>
      </c>
      <c r="G44" s="6">
        <v>374074485</v>
      </c>
    </row>
    <row r="45" spans="1:7" x14ac:dyDescent="0.25">
      <c r="A45" t="s">
        <v>43</v>
      </c>
      <c r="B45" s="67">
        <v>3021</v>
      </c>
      <c r="C45" s="3">
        <v>0.18937007874015799</v>
      </c>
      <c r="D45">
        <v>0</v>
      </c>
      <c r="E45" s="4">
        <v>74280</v>
      </c>
      <c r="F45" s="7">
        <v>4.4000000000000004</v>
      </c>
      <c r="G45" s="6">
        <v>647947168</v>
      </c>
    </row>
    <row r="46" spans="1:7" x14ac:dyDescent="0.25">
      <c r="A46" t="s">
        <v>44</v>
      </c>
      <c r="B46" s="67">
        <v>18105</v>
      </c>
      <c r="C46" s="3">
        <v>-9.0794958067593995E-2</v>
      </c>
      <c r="D46">
        <v>24</v>
      </c>
      <c r="E46" s="4">
        <v>37571</v>
      </c>
      <c r="F46" s="7">
        <v>6.1</v>
      </c>
      <c r="G46" s="6">
        <v>1415350477</v>
      </c>
    </row>
    <row r="47" spans="1:7" x14ac:dyDescent="0.25">
      <c r="A47" t="s">
        <v>45</v>
      </c>
      <c r="B47" s="67">
        <v>5452</v>
      </c>
      <c r="C47" s="3">
        <v>7.5771576418406997E-3</v>
      </c>
      <c r="D47">
        <v>12.7</v>
      </c>
      <c r="E47" s="4">
        <v>41558</v>
      </c>
      <c r="F47" s="7">
        <v>5.2</v>
      </c>
      <c r="G47" s="6">
        <v>494102362</v>
      </c>
    </row>
    <row r="48" spans="1:7" x14ac:dyDescent="0.25">
      <c r="A48" t="s">
        <v>46</v>
      </c>
      <c r="B48" s="67">
        <v>331</v>
      </c>
      <c r="C48" s="3">
        <v>-0.124338624338624</v>
      </c>
      <c r="D48">
        <v>8.8000000000000007</v>
      </c>
      <c r="E48" s="4">
        <v>75656</v>
      </c>
      <c r="F48" s="7">
        <v>5</v>
      </c>
      <c r="G48" s="6">
        <v>42627963</v>
      </c>
    </row>
    <row r="49" spans="1:7" x14ac:dyDescent="0.25">
      <c r="A49" t="s">
        <v>47</v>
      </c>
      <c r="B49" s="67">
        <v>1849</v>
      </c>
      <c r="C49" s="3">
        <v>0.116545893719807</v>
      </c>
      <c r="D49">
        <v>16.7</v>
      </c>
      <c r="E49" s="4">
        <v>45707</v>
      </c>
      <c r="F49" s="7">
        <v>5.3</v>
      </c>
      <c r="G49" s="6">
        <v>72194824</v>
      </c>
    </row>
    <row r="50" spans="1:7" x14ac:dyDescent="0.25">
      <c r="A50" t="s">
        <v>48</v>
      </c>
      <c r="B50" s="67">
        <v>1482</v>
      </c>
      <c r="C50" s="3">
        <v>-2.24274406332454E-2</v>
      </c>
      <c r="D50">
        <v>32.700000000000003</v>
      </c>
      <c r="E50" s="4">
        <v>30938</v>
      </c>
      <c r="F50" s="7">
        <v>4.5</v>
      </c>
      <c r="G50" s="6">
        <v>106836024</v>
      </c>
    </row>
    <row r="51" spans="1:7" x14ac:dyDescent="0.25">
      <c r="A51" t="s">
        <v>49</v>
      </c>
      <c r="B51" s="67">
        <v>1670</v>
      </c>
      <c r="C51" s="3">
        <v>0.100856954515491</v>
      </c>
      <c r="D51">
        <v>2.8</v>
      </c>
      <c r="E51" s="4">
        <v>173750</v>
      </c>
      <c r="F51" s="7">
        <v>4.2</v>
      </c>
      <c r="G51" s="6">
        <v>883004780</v>
      </c>
    </row>
    <row r="52" spans="1:7" x14ac:dyDescent="0.25">
      <c r="A52" t="s">
        <v>50</v>
      </c>
      <c r="B52" s="67">
        <v>3188</v>
      </c>
      <c r="C52" s="3">
        <v>0.31735537190082602</v>
      </c>
      <c r="D52">
        <v>40.700000000000003</v>
      </c>
      <c r="E52" s="4">
        <v>42776</v>
      </c>
      <c r="F52" s="7">
        <v>4.8</v>
      </c>
      <c r="G52" s="6">
        <v>179392144</v>
      </c>
    </row>
    <row r="53" spans="1:7" x14ac:dyDescent="0.25">
      <c r="A53" t="s">
        <v>51</v>
      </c>
      <c r="B53" s="67">
        <v>849</v>
      </c>
      <c r="C53" s="3">
        <v>7.8780177890724307E-2</v>
      </c>
      <c r="D53">
        <v>8.8000000000000007</v>
      </c>
      <c r="E53" s="4">
        <v>50417</v>
      </c>
      <c r="F53" s="7">
        <v>6.8</v>
      </c>
      <c r="G53" s="6">
        <v>32051493</v>
      </c>
    </row>
    <row r="54" spans="1:7" x14ac:dyDescent="0.25">
      <c r="A54" t="s">
        <v>52</v>
      </c>
      <c r="B54" s="67">
        <v>8386</v>
      </c>
      <c r="C54" s="3">
        <v>3.40320591861899E-2</v>
      </c>
      <c r="D54">
        <v>4.5999999999999996</v>
      </c>
      <c r="E54" s="4">
        <v>68333</v>
      </c>
      <c r="F54" s="7">
        <v>4.2</v>
      </c>
      <c r="G54" s="6">
        <v>1573575649</v>
      </c>
    </row>
    <row r="55" spans="1:7" x14ac:dyDescent="0.25">
      <c r="A55" t="s">
        <v>53</v>
      </c>
      <c r="B55" s="67">
        <v>30105</v>
      </c>
      <c r="C55" s="3">
        <v>-0.11793143861705201</v>
      </c>
      <c r="D55">
        <v>24.6</v>
      </c>
      <c r="E55" s="4">
        <v>39259</v>
      </c>
      <c r="F55" s="7">
        <v>5.9</v>
      </c>
      <c r="G55" s="6">
        <v>3087154955</v>
      </c>
    </row>
    <row r="56" spans="1:7" x14ac:dyDescent="0.25">
      <c r="A56" t="s">
        <v>54</v>
      </c>
      <c r="B56" s="67">
        <v>1880</v>
      </c>
      <c r="C56" s="3">
        <v>-7.7074128620520405E-2</v>
      </c>
      <c r="D56">
        <v>23.9</v>
      </c>
      <c r="E56" s="4">
        <v>33942</v>
      </c>
      <c r="F56" s="7">
        <v>5.9</v>
      </c>
      <c r="G56" s="6">
        <v>92494509</v>
      </c>
    </row>
    <row r="57" spans="1:7" x14ac:dyDescent="0.25">
      <c r="A57" t="s">
        <v>55</v>
      </c>
      <c r="B57" s="67">
        <v>1072</v>
      </c>
      <c r="C57" s="3">
        <v>-6.9444444444444406E-2</v>
      </c>
      <c r="D57">
        <v>2.2999999999999998</v>
      </c>
      <c r="E57" s="4">
        <v>99306</v>
      </c>
      <c r="F57" s="7">
        <v>4.4000000000000004</v>
      </c>
      <c r="G57" s="6">
        <v>1231675294</v>
      </c>
    </row>
    <row r="58" spans="1:7" x14ac:dyDescent="0.25">
      <c r="A58" t="s">
        <v>56</v>
      </c>
      <c r="B58" s="67">
        <v>254</v>
      </c>
      <c r="C58" s="3">
        <v>0.11894273127753301</v>
      </c>
      <c r="D58">
        <v>8.3000000000000007</v>
      </c>
      <c r="E58" s="4">
        <v>51250</v>
      </c>
      <c r="F58" s="7">
        <v>6.3</v>
      </c>
      <c r="G58" s="6">
        <v>6854409</v>
      </c>
    </row>
    <row r="59" spans="1:7" x14ac:dyDescent="0.25">
      <c r="A59" t="s">
        <v>57</v>
      </c>
      <c r="B59" s="67">
        <v>792</v>
      </c>
      <c r="C59" s="3">
        <v>0.18562874251497</v>
      </c>
      <c r="D59">
        <v>2.2999999999999998</v>
      </c>
      <c r="E59" s="4">
        <v>79444</v>
      </c>
      <c r="F59" s="7">
        <v>4.2</v>
      </c>
      <c r="G59" s="6">
        <v>87959061</v>
      </c>
    </row>
    <row r="60" spans="1:7" x14ac:dyDescent="0.25">
      <c r="A60" t="s">
        <v>58</v>
      </c>
      <c r="B60" s="67">
        <v>5863</v>
      </c>
      <c r="C60" s="3">
        <v>1.48866193526052E-2</v>
      </c>
      <c r="D60">
        <v>9.6</v>
      </c>
      <c r="E60" s="4">
        <v>53956</v>
      </c>
      <c r="F60" s="7">
        <v>6.1</v>
      </c>
      <c r="G60" s="6">
        <v>574677814</v>
      </c>
    </row>
    <row r="61" spans="1:7" x14ac:dyDescent="0.25">
      <c r="A61" t="s">
        <v>59</v>
      </c>
      <c r="B61" s="67">
        <v>4511</v>
      </c>
      <c r="C61" s="3">
        <v>-2.8848223896663101E-2</v>
      </c>
      <c r="D61">
        <v>4.2</v>
      </c>
      <c r="E61" s="4">
        <v>78542</v>
      </c>
      <c r="F61" s="7">
        <v>5.4</v>
      </c>
      <c r="G61" s="6">
        <v>329367069</v>
      </c>
    </row>
    <row r="62" spans="1:7" x14ac:dyDescent="0.25">
      <c r="A62" t="s">
        <v>60</v>
      </c>
      <c r="B62" s="67">
        <v>194</v>
      </c>
      <c r="C62" s="3">
        <v>-0.14537444933920701</v>
      </c>
      <c r="D62">
        <v>16.2</v>
      </c>
      <c r="E62" s="4">
        <v>33056</v>
      </c>
      <c r="F62" s="7">
        <v>6.1</v>
      </c>
      <c r="G62" s="6">
        <v>14038256</v>
      </c>
    </row>
    <row r="63" spans="1:7" x14ac:dyDescent="0.25">
      <c r="A63" t="s">
        <v>61</v>
      </c>
      <c r="B63" s="67">
        <v>691</v>
      </c>
      <c r="C63" s="3">
        <v>-7.6203208556149704E-2</v>
      </c>
      <c r="D63">
        <v>20.8</v>
      </c>
      <c r="E63" s="4">
        <v>42188</v>
      </c>
      <c r="F63" s="7">
        <v>6.3</v>
      </c>
      <c r="G63" s="6">
        <v>18182040</v>
      </c>
    </row>
    <row r="64" spans="1:7" x14ac:dyDescent="0.25">
      <c r="A64" t="s">
        <v>62</v>
      </c>
      <c r="B64" s="67">
        <v>18055</v>
      </c>
      <c r="C64" s="3">
        <v>-2.3684637430379098E-2</v>
      </c>
      <c r="D64">
        <v>55.3</v>
      </c>
      <c r="E64" s="4">
        <v>24756</v>
      </c>
      <c r="F64" s="7">
        <v>3.8</v>
      </c>
      <c r="G64" s="6">
        <v>1590837531</v>
      </c>
    </row>
    <row r="65" spans="1:7" x14ac:dyDescent="0.25">
      <c r="A65" t="s">
        <v>63</v>
      </c>
      <c r="B65" s="67">
        <v>1450</v>
      </c>
      <c r="C65" s="3">
        <v>0.19341563786008201</v>
      </c>
      <c r="D65">
        <v>13.5</v>
      </c>
      <c r="E65" s="4">
        <v>54276</v>
      </c>
      <c r="F65" s="7">
        <v>4.3</v>
      </c>
      <c r="G65" s="6">
        <v>77901511</v>
      </c>
    </row>
    <row r="66" spans="1:7" x14ac:dyDescent="0.25">
      <c r="A66" t="s">
        <v>64</v>
      </c>
      <c r="B66" s="67">
        <v>296</v>
      </c>
      <c r="C66" s="3">
        <v>2.42214532871972E-2</v>
      </c>
      <c r="D66">
        <v>10.1</v>
      </c>
      <c r="E66" s="4">
        <v>40417</v>
      </c>
      <c r="F66" s="7">
        <v>6.5</v>
      </c>
      <c r="G66" s="6">
        <v>21746156</v>
      </c>
    </row>
    <row r="67" spans="1:7" x14ac:dyDescent="0.25">
      <c r="A67" t="s">
        <v>65</v>
      </c>
      <c r="B67" s="67">
        <v>7712</v>
      </c>
      <c r="C67" s="3">
        <v>-6.0574816342312196E-3</v>
      </c>
      <c r="D67">
        <v>14.3</v>
      </c>
      <c r="E67" s="4">
        <v>46058</v>
      </c>
      <c r="F67" s="7">
        <v>4.2</v>
      </c>
      <c r="G67" s="6">
        <v>1297928109</v>
      </c>
    </row>
    <row r="68" spans="1:7" x14ac:dyDescent="0.25">
      <c r="A68" t="s">
        <v>66</v>
      </c>
      <c r="B68" s="67">
        <v>451</v>
      </c>
      <c r="C68" s="3">
        <v>0.76862745098039198</v>
      </c>
      <c r="D68">
        <v>41</v>
      </c>
      <c r="E68" s="4">
        <v>41042</v>
      </c>
      <c r="F68" s="7">
        <v>4.8</v>
      </c>
      <c r="G68" s="6">
        <v>62293812</v>
      </c>
    </row>
    <row r="69" spans="1:7" x14ac:dyDescent="0.25">
      <c r="A69" t="s">
        <v>67</v>
      </c>
      <c r="B69" s="67">
        <v>1316</v>
      </c>
      <c r="C69" s="3">
        <v>-7.3891625615763595E-2</v>
      </c>
      <c r="D69">
        <v>17.2</v>
      </c>
      <c r="E69" s="4">
        <v>56731</v>
      </c>
      <c r="F69" s="7">
        <v>5.45</v>
      </c>
      <c r="G69" s="6">
        <v>101828785</v>
      </c>
    </row>
    <row r="70" spans="1:7" x14ac:dyDescent="0.25">
      <c r="A70" t="s">
        <v>68</v>
      </c>
      <c r="B70" s="67">
        <v>441</v>
      </c>
      <c r="C70" s="3">
        <v>0.05</v>
      </c>
      <c r="D70">
        <v>32.5</v>
      </c>
      <c r="E70" s="4">
        <v>31339</v>
      </c>
      <c r="F70" s="7">
        <v>4.7</v>
      </c>
      <c r="G70" s="6">
        <v>27325731</v>
      </c>
    </row>
    <row r="71" spans="1:7" x14ac:dyDescent="0.25">
      <c r="A71" t="s">
        <v>69</v>
      </c>
      <c r="B71" s="67">
        <v>133789</v>
      </c>
      <c r="C71" s="3">
        <v>9.1388902484786205E-2</v>
      </c>
      <c r="D71">
        <v>10.199999999999999</v>
      </c>
      <c r="E71" s="4">
        <v>64400</v>
      </c>
      <c r="F71" s="7">
        <v>6.1</v>
      </c>
      <c r="G71" s="6">
        <v>31383828920</v>
      </c>
    </row>
    <row r="72" spans="1:7" x14ac:dyDescent="0.25">
      <c r="A72" t="s">
        <v>70</v>
      </c>
      <c r="B72" s="67">
        <v>1071</v>
      </c>
      <c r="C72" s="3">
        <v>0.28725961538461497</v>
      </c>
      <c r="D72">
        <v>59.3</v>
      </c>
      <c r="E72" s="4">
        <v>16924</v>
      </c>
      <c r="F72" s="7">
        <v>6.3</v>
      </c>
      <c r="G72" s="6">
        <v>25013564</v>
      </c>
    </row>
    <row r="73" spans="1:7" x14ac:dyDescent="0.25">
      <c r="A73" t="s">
        <v>71</v>
      </c>
      <c r="B73" s="67">
        <v>1716</v>
      </c>
      <c r="C73" s="3">
        <v>0.12969058591178401</v>
      </c>
      <c r="D73">
        <v>17.600000000000001</v>
      </c>
      <c r="E73" s="4">
        <v>40833</v>
      </c>
      <c r="F73" s="7">
        <v>4.5999999999999996</v>
      </c>
      <c r="G73" s="6">
        <v>240892227</v>
      </c>
    </row>
    <row r="74" spans="1:7" x14ac:dyDescent="0.25">
      <c r="A74" t="s">
        <v>72</v>
      </c>
      <c r="B74" s="67">
        <v>266981</v>
      </c>
      <c r="C74" s="3">
        <v>5.83228946992881E-2</v>
      </c>
      <c r="D74">
        <v>10.9</v>
      </c>
      <c r="E74" s="4">
        <v>59699</v>
      </c>
      <c r="F74" s="7">
        <v>4.2</v>
      </c>
      <c r="G74" s="6">
        <v>48128555892</v>
      </c>
    </row>
    <row r="75" spans="1:7" x14ac:dyDescent="0.25">
      <c r="A75" t="s">
        <v>73</v>
      </c>
      <c r="B75" s="67">
        <v>477</v>
      </c>
      <c r="C75" s="3">
        <v>0.62798634812286702</v>
      </c>
      <c r="D75">
        <v>6.1</v>
      </c>
      <c r="E75" s="4">
        <v>48646</v>
      </c>
      <c r="F75" s="7">
        <v>4.8</v>
      </c>
      <c r="G75" s="6">
        <v>28026800</v>
      </c>
    </row>
    <row r="76" spans="1:7" x14ac:dyDescent="0.25">
      <c r="A76" t="s">
        <v>74</v>
      </c>
      <c r="B76" s="67">
        <v>3116</v>
      </c>
      <c r="C76" s="3">
        <v>-0.22641509433962301</v>
      </c>
      <c r="D76">
        <v>24.3</v>
      </c>
      <c r="E76" s="4">
        <v>48696</v>
      </c>
      <c r="F76" s="7">
        <v>4.3</v>
      </c>
      <c r="G76" s="6">
        <v>354199325</v>
      </c>
    </row>
    <row r="77" spans="1:7" x14ac:dyDescent="0.25">
      <c r="A77" t="s">
        <v>75</v>
      </c>
      <c r="B77" s="67">
        <v>87829</v>
      </c>
      <c r="C77" s="3">
        <v>-1.20250174357128E-2</v>
      </c>
      <c r="D77">
        <v>18.100000000000001</v>
      </c>
      <c r="E77" s="4">
        <v>48142</v>
      </c>
      <c r="F77" s="7">
        <v>4.5999999999999996</v>
      </c>
      <c r="G77" s="6">
        <v>7570780134</v>
      </c>
    </row>
    <row r="78" spans="1:7" x14ac:dyDescent="0.25">
      <c r="A78" t="s">
        <v>76</v>
      </c>
      <c r="B78" s="67">
        <v>56563</v>
      </c>
      <c r="C78" s="3">
        <v>7.1005244920758104E-2</v>
      </c>
      <c r="D78">
        <v>17.2</v>
      </c>
      <c r="E78" s="4">
        <v>47158</v>
      </c>
      <c r="F78" s="7">
        <v>5.3000000000000007</v>
      </c>
      <c r="G78" s="6">
        <v>5392176499</v>
      </c>
    </row>
    <row r="79" spans="1:7" x14ac:dyDescent="0.25">
      <c r="A79" t="s">
        <v>77</v>
      </c>
      <c r="B79" s="67">
        <v>2065</v>
      </c>
      <c r="C79" s="3">
        <v>0.15492170022371399</v>
      </c>
      <c r="D79">
        <v>26.4</v>
      </c>
      <c r="E79" s="4">
        <v>32961</v>
      </c>
      <c r="F79" s="7">
        <v>4.4000000000000004</v>
      </c>
      <c r="G79" s="6">
        <v>177665968</v>
      </c>
    </row>
    <row r="80" spans="1:7" x14ac:dyDescent="0.25">
      <c r="A80" t="s">
        <v>78</v>
      </c>
      <c r="B80" s="67">
        <v>8295</v>
      </c>
      <c r="C80" s="3">
        <v>7.6015047347256406E-2</v>
      </c>
      <c r="D80">
        <v>14</v>
      </c>
      <c r="E80" s="4">
        <v>63548</v>
      </c>
      <c r="F80" s="7">
        <v>4.0999999999999996</v>
      </c>
      <c r="G80" s="6">
        <v>730689100</v>
      </c>
    </row>
    <row r="81" spans="1:7" x14ac:dyDescent="0.25">
      <c r="A81" t="s">
        <v>79</v>
      </c>
      <c r="B81" s="67">
        <v>221200</v>
      </c>
      <c r="C81" s="3">
        <v>0.12446369385306701</v>
      </c>
      <c r="D81">
        <v>9.4</v>
      </c>
      <c r="E81" s="4">
        <v>75765</v>
      </c>
      <c r="F81" s="7">
        <v>4.4000000000000004</v>
      </c>
      <c r="G81" s="6">
        <v>29803342743</v>
      </c>
    </row>
    <row r="82" spans="1:7" x14ac:dyDescent="0.25">
      <c r="A82" t="s">
        <v>80</v>
      </c>
      <c r="B82" s="67">
        <v>2695</v>
      </c>
      <c r="C82" s="3">
        <v>-1.17345067840117E-2</v>
      </c>
      <c r="D82">
        <v>9.8000000000000007</v>
      </c>
      <c r="E82" s="4">
        <v>46219</v>
      </c>
      <c r="F82" s="7">
        <v>5</v>
      </c>
      <c r="G82" s="6" t="e">
        <v>#N/A</v>
      </c>
    </row>
    <row r="83" spans="1:7" x14ac:dyDescent="0.25">
      <c r="A83" t="s">
        <v>81</v>
      </c>
      <c r="B83" s="67">
        <v>2117</v>
      </c>
      <c r="C83" s="3">
        <v>0.40851630073187001</v>
      </c>
      <c r="D83">
        <v>24.7</v>
      </c>
      <c r="E83" s="4">
        <v>43558</v>
      </c>
      <c r="F83" s="7">
        <v>6.1</v>
      </c>
      <c r="G83" s="6">
        <v>340565452</v>
      </c>
    </row>
    <row r="84" spans="1:7" x14ac:dyDescent="0.25">
      <c r="A84" t="s">
        <v>82</v>
      </c>
      <c r="B84" s="67">
        <v>80705</v>
      </c>
      <c r="C84" s="3">
        <v>-1.3446610842858E-2</v>
      </c>
      <c r="D84">
        <v>13.4</v>
      </c>
      <c r="E84" s="4">
        <v>48549</v>
      </c>
      <c r="F84" s="7">
        <v>5</v>
      </c>
      <c r="G84" s="6">
        <v>8387090349</v>
      </c>
    </row>
    <row r="85" spans="1:7" x14ac:dyDescent="0.25">
      <c r="A85" t="s">
        <v>83</v>
      </c>
      <c r="B85" s="67">
        <v>401</v>
      </c>
      <c r="C85" s="3">
        <v>-0.327181208053691</v>
      </c>
      <c r="D85">
        <v>14.9</v>
      </c>
      <c r="E85" s="4">
        <v>47708</v>
      </c>
      <c r="F85" s="7">
        <v>4.5</v>
      </c>
      <c r="G85" s="6">
        <v>20203155</v>
      </c>
    </row>
    <row r="86" spans="1:7" x14ac:dyDescent="0.25">
      <c r="A86" t="s">
        <v>84</v>
      </c>
      <c r="B86" s="67">
        <v>10353</v>
      </c>
      <c r="C86" s="3">
        <v>1.64473684210526E-3</v>
      </c>
      <c r="D86">
        <v>6.2</v>
      </c>
      <c r="E86" s="4">
        <v>68560</v>
      </c>
      <c r="F86" s="7">
        <v>4.0999999999999996</v>
      </c>
      <c r="G86" s="6">
        <v>1225250730</v>
      </c>
    </row>
    <row r="87" spans="1:7" x14ac:dyDescent="0.25">
      <c r="A87" t="s">
        <v>85</v>
      </c>
      <c r="B87" s="67">
        <v>432</v>
      </c>
      <c r="C87" s="3">
        <v>0.29729729729729698</v>
      </c>
      <c r="D87">
        <v>6.5</v>
      </c>
      <c r="E87" s="4">
        <v>65357</v>
      </c>
      <c r="F87" s="7">
        <v>4.7</v>
      </c>
      <c r="G87" s="6">
        <v>20119743</v>
      </c>
    </row>
    <row r="88" spans="1:7" x14ac:dyDescent="0.25">
      <c r="A88" t="s">
        <v>86</v>
      </c>
      <c r="B88" s="67">
        <v>1132</v>
      </c>
      <c r="C88" s="3">
        <v>-1.3077593722755E-2</v>
      </c>
      <c r="D88">
        <v>21.3</v>
      </c>
      <c r="E88" s="4">
        <v>44923</v>
      </c>
      <c r="F88" s="7">
        <v>4.8</v>
      </c>
      <c r="G88" s="6">
        <v>86701627</v>
      </c>
    </row>
    <row r="89" spans="1:7" x14ac:dyDescent="0.25">
      <c r="A89" t="s">
        <v>87</v>
      </c>
      <c r="B89" s="67">
        <v>4373</v>
      </c>
      <c r="C89" s="3">
        <v>4.3426389883082797E-2</v>
      </c>
      <c r="D89">
        <v>17.3</v>
      </c>
      <c r="E89" s="4">
        <v>47637</v>
      </c>
      <c r="F89" s="7">
        <v>4.3</v>
      </c>
      <c r="G89" s="6">
        <v>657000120</v>
      </c>
    </row>
    <row r="90" spans="1:7" x14ac:dyDescent="0.25">
      <c r="A90" t="s">
        <v>88</v>
      </c>
      <c r="B90" s="67">
        <v>2719</v>
      </c>
      <c r="C90" s="3">
        <v>0.226432115471358</v>
      </c>
      <c r="D90">
        <v>6.9</v>
      </c>
      <c r="E90" s="4">
        <v>73654</v>
      </c>
      <c r="F90" s="7">
        <v>4.2</v>
      </c>
      <c r="G90" s="6">
        <v>450076693</v>
      </c>
    </row>
    <row r="91" spans="1:7" x14ac:dyDescent="0.25">
      <c r="A91" t="s">
        <v>89</v>
      </c>
      <c r="B91" s="67">
        <v>6456</v>
      </c>
      <c r="C91" s="3">
        <v>5.5591890124264201E-2</v>
      </c>
      <c r="D91">
        <v>8.9</v>
      </c>
      <c r="E91" s="4">
        <v>78670</v>
      </c>
      <c r="F91" s="7">
        <v>4.3</v>
      </c>
      <c r="G91" s="6">
        <v>2977122579</v>
      </c>
    </row>
    <row r="92" spans="1:7" x14ac:dyDescent="0.25">
      <c r="A92" t="s">
        <v>90</v>
      </c>
      <c r="B92" s="67">
        <v>4441</v>
      </c>
      <c r="C92" s="3">
        <v>0.17767170511800601</v>
      </c>
      <c r="D92">
        <v>3.4</v>
      </c>
      <c r="E92" s="4">
        <v>74423</v>
      </c>
      <c r="F92" s="7">
        <v>6.1</v>
      </c>
      <c r="G92" s="6">
        <v>616312144</v>
      </c>
    </row>
    <row r="93" spans="1:7" x14ac:dyDescent="0.25">
      <c r="A93" t="s">
        <v>91</v>
      </c>
      <c r="B93" s="67">
        <v>21237</v>
      </c>
      <c r="C93" s="3">
        <v>6.5405943409640298E-3</v>
      </c>
      <c r="D93">
        <v>12.1</v>
      </c>
      <c r="E93" s="4">
        <v>76599</v>
      </c>
      <c r="F93" s="7">
        <v>3.6</v>
      </c>
      <c r="G93" s="6">
        <v>2882834555</v>
      </c>
    </row>
    <row r="94" spans="1:7" x14ac:dyDescent="0.25">
      <c r="A94" t="s">
        <v>92</v>
      </c>
      <c r="B94" s="67">
        <v>67944</v>
      </c>
      <c r="C94" s="3">
        <v>-1.09899707419322E-2</v>
      </c>
      <c r="D94">
        <v>9.6999999999999993</v>
      </c>
      <c r="E94" s="4">
        <v>61805</v>
      </c>
      <c r="F94" s="7">
        <v>4.2</v>
      </c>
      <c r="G94" s="6">
        <v>16764756215</v>
      </c>
    </row>
    <row r="95" spans="1:7" x14ac:dyDescent="0.25">
      <c r="A95" t="s">
        <v>93</v>
      </c>
      <c r="B95" s="67">
        <v>2672</v>
      </c>
      <c r="C95" s="3">
        <v>3.5658914728682198E-2</v>
      </c>
      <c r="D95">
        <v>6.2</v>
      </c>
      <c r="E95" s="4">
        <v>52339</v>
      </c>
      <c r="F95" s="7">
        <v>4.7</v>
      </c>
      <c r="G95" s="6">
        <v>272037089</v>
      </c>
    </row>
    <row r="96" spans="1:7" x14ac:dyDescent="0.25">
      <c r="A96" t="s">
        <v>94</v>
      </c>
      <c r="B96" s="67">
        <v>171603</v>
      </c>
      <c r="C96" s="3">
        <v>7.4432583038537406E-2</v>
      </c>
      <c r="D96">
        <v>5.7</v>
      </c>
      <c r="E96" s="4">
        <v>113782</v>
      </c>
      <c r="F96" s="7">
        <v>3.9</v>
      </c>
      <c r="G96" s="6">
        <v>34011835519</v>
      </c>
    </row>
    <row r="97" spans="1:7" x14ac:dyDescent="0.25">
      <c r="A97" t="s">
        <v>95</v>
      </c>
      <c r="B97" s="67">
        <v>380</v>
      </c>
      <c r="C97" s="3">
        <v>0.45593869731800801</v>
      </c>
      <c r="D97">
        <v>29.2</v>
      </c>
      <c r="E97" s="4">
        <v>51518</v>
      </c>
      <c r="F97" s="7">
        <v>5.4</v>
      </c>
      <c r="G97" s="6">
        <v>16141105</v>
      </c>
    </row>
    <row r="98" spans="1:7" x14ac:dyDescent="0.25">
      <c r="A98" t="s">
        <v>96</v>
      </c>
      <c r="B98" s="67">
        <v>299</v>
      </c>
      <c r="C98" s="3">
        <v>-7.7160493827160503E-2</v>
      </c>
      <c r="D98">
        <v>26.4</v>
      </c>
      <c r="E98" s="4">
        <v>37708</v>
      </c>
      <c r="F98" s="7">
        <v>6.3</v>
      </c>
      <c r="G98" s="6">
        <v>10760768</v>
      </c>
    </row>
    <row r="99" spans="1:7" x14ac:dyDescent="0.25">
      <c r="A99" t="s">
        <v>97</v>
      </c>
      <c r="B99" s="67">
        <v>478</v>
      </c>
      <c r="C99" s="3">
        <v>0.16301703163017001</v>
      </c>
      <c r="D99">
        <v>2.2999999999999998</v>
      </c>
      <c r="E99" s="4">
        <v>126250</v>
      </c>
      <c r="F99" s="7">
        <v>6.1</v>
      </c>
      <c r="G99" s="6">
        <v>324951868</v>
      </c>
    </row>
    <row r="100" spans="1:7" x14ac:dyDescent="0.25">
      <c r="A100" t="s">
        <v>98</v>
      </c>
      <c r="B100" s="67">
        <v>22785</v>
      </c>
      <c r="C100" s="3">
        <v>-2.1022204703718302E-3</v>
      </c>
      <c r="D100">
        <v>17.100000000000001</v>
      </c>
      <c r="E100" s="4">
        <v>53279</v>
      </c>
      <c r="F100" s="7">
        <v>5.4</v>
      </c>
      <c r="G100" s="6">
        <v>1757693235</v>
      </c>
    </row>
    <row r="101" spans="1:7" x14ac:dyDescent="0.25">
      <c r="A101" t="s">
        <v>99</v>
      </c>
      <c r="B101" s="67">
        <v>159852</v>
      </c>
      <c r="C101" s="3">
        <v>2.3498226428141498E-2</v>
      </c>
      <c r="D101">
        <v>12.8</v>
      </c>
      <c r="E101" s="4">
        <v>57840</v>
      </c>
      <c r="F101" s="7">
        <v>4.7</v>
      </c>
      <c r="G101" s="6">
        <v>19431026556</v>
      </c>
    </row>
    <row r="102" spans="1:7" x14ac:dyDescent="0.25">
      <c r="A102" t="s">
        <v>100</v>
      </c>
      <c r="B102" s="67">
        <v>631</v>
      </c>
      <c r="C102" s="3">
        <v>0.201904761904762</v>
      </c>
      <c r="D102">
        <v>17.100000000000001</v>
      </c>
      <c r="E102" s="4">
        <v>39737</v>
      </c>
      <c r="F102" s="7">
        <v>4.7</v>
      </c>
      <c r="G102" s="6">
        <v>86258433</v>
      </c>
    </row>
    <row r="103" spans="1:7" x14ac:dyDescent="0.25">
      <c r="A103" t="s">
        <v>101</v>
      </c>
      <c r="B103" s="67">
        <v>2068</v>
      </c>
      <c r="C103" s="3">
        <v>0.19193083573486999</v>
      </c>
      <c r="D103">
        <v>6.9</v>
      </c>
      <c r="E103" s="4">
        <v>81902</v>
      </c>
      <c r="F103" s="7">
        <v>4.2</v>
      </c>
      <c r="G103" s="6">
        <v>445574237</v>
      </c>
    </row>
    <row r="104" spans="1:7" x14ac:dyDescent="0.25">
      <c r="A104" t="s">
        <v>102</v>
      </c>
      <c r="B104" s="67">
        <v>305</v>
      </c>
      <c r="C104" s="3">
        <v>0.24489795918367299</v>
      </c>
      <c r="D104">
        <v>6.2</v>
      </c>
      <c r="E104" s="4">
        <v>61490</v>
      </c>
      <c r="F104" s="7">
        <v>5</v>
      </c>
      <c r="G104" s="6">
        <v>56731732</v>
      </c>
    </row>
    <row r="105" spans="1:7" x14ac:dyDescent="0.25">
      <c r="A105" t="s">
        <v>103</v>
      </c>
      <c r="B105" s="67">
        <v>336</v>
      </c>
      <c r="C105" s="3">
        <v>1.1000000000000001</v>
      </c>
      <c r="D105">
        <v>25</v>
      </c>
      <c r="E105" s="4" t="e">
        <v>#N/A</v>
      </c>
      <c r="F105" s="7">
        <v>6.3</v>
      </c>
      <c r="G105" s="6">
        <v>9672170</v>
      </c>
    </row>
    <row r="106" spans="1:7" x14ac:dyDescent="0.25">
      <c r="A106" t="s">
        <v>104</v>
      </c>
      <c r="B106" s="67">
        <v>1602</v>
      </c>
      <c r="C106" s="3">
        <v>-0.24075829383886299</v>
      </c>
      <c r="D106">
        <v>45.7</v>
      </c>
      <c r="E106" s="4">
        <v>27639</v>
      </c>
      <c r="F106" s="7">
        <v>6.3</v>
      </c>
      <c r="G106" s="6">
        <v>88647678</v>
      </c>
    </row>
    <row r="107" spans="1:7" x14ac:dyDescent="0.25">
      <c r="A107" t="s">
        <v>105</v>
      </c>
      <c r="B107" s="67">
        <v>60920</v>
      </c>
      <c r="C107" s="3">
        <v>2.8463382516797801E-2</v>
      </c>
      <c r="D107">
        <v>19.600000000000001</v>
      </c>
      <c r="E107" s="4">
        <v>77037</v>
      </c>
      <c r="F107" s="7">
        <v>3.95</v>
      </c>
      <c r="G107" s="6">
        <v>9454212140</v>
      </c>
    </row>
    <row r="108" spans="1:7" x14ac:dyDescent="0.25">
      <c r="A108" t="s">
        <v>106</v>
      </c>
      <c r="B108" s="67">
        <v>864871</v>
      </c>
      <c r="C108" s="3">
        <v>4.6983269980388799E-2</v>
      </c>
      <c r="D108">
        <v>11.6</v>
      </c>
      <c r="E108" s="4">
        <v>68367</v>
      </c>
      <c r="F108" s="7">
        <v>4.9000000000000004</v>
      </c>
      <c r="G108" s="6">
        <v>151102975363</v>
      </c>
    </row>
    <row r="109" spans="1:7" x14ac:dyDescent="0.25">
      <c r="A109" t="s">
        <v>107</v>
      </c>
      <c r="B109" s="67">
        <v>75070</v>
      </c>
      <c r="C109" s="3">
        <v>9.8092563337428995E-2</v>
      </c>
      <c r="D109">
        <v>10.5</v>
      </c>
      <c r="E109" s="4">
        <v>76791</v>
      </c>
      <c r="F109" s="7">
        <v>3.7</v>
      </c>
      <c r="G109" s="6">
        <v>13836716022</v>
      </c>
    </row>
    <row r="110" spans="1:7" x14ac:dyDescent="0.25">
      <c r="A110" t="s">
        <v>108</v>
      </c>
      <c r="B110" s="67">
        <v>28515</v>
      </c>
      <c r="C110" s="3">
        <v>3.8306084550122001E-2</v>
      </c>
      <c r="D110">
        <v>16.899999999999999</v>
      </c>
      <c r="E110" s="4">
        <v>43319</v>
      </c>
      <c r="F110" s="7">
        <v>5.0999999999999996</v>
      </c>
      <c r="G110" s="6">
        <v>3852993916</v>
      </c>
    </row>
    <row r="111" spans="1:7" x14ac:dyDescent="0.25">
      <c r="A111" t="s">
        <v>109</v>
      </c>
      <c r="B111" s="67">
        <v>6044</v>
      </c>
      <c r="C111" s="3">
        <v>3.2456440040997597E-2</v>
      </c>
      <c r="D111">
        <v>15.1</v>
      </c>
      <c r="E111" s="4">
        <v>51938</v>
      </c>
      <c r="F111" s="7">
        <v>5.2</v>
      </c>
      <c r="G111" s="6">
        <v>466001886</v>
      </c>
    </row>
    <row r="112" spans="1:7" x14ac:dyDescent="0.25">
      <c r="A112" t="s">
        <v>110</v>
      </c>
      <c r="B112" s="67">
        <v>131</v>
      </c>
      <c r="C112" s="3">
        <v>0.48863636363636398</v>
      </c>
      <c r="D112">
        <v>9.9</v>
      </c>
      <c r="E112" s="4" t="e">
        <v>#N/A</v>
      </c>
      <c r="F112" s="7">
        <v>6.5</v>
      </c>
      <c r="G112" s="6">
        <v>58228855</v>
      </c>
    </row>
    <row r="113" spans="1:7" x14ac:dyDescent="0.25">
      <c r="A113" t="s">
        <v>111</v>
      </c>
      <c r="B113" s="67">
        <v>4395</v>
      </c>
      <c r="C113" s="3">
        <v>6.0569498069498101E-2</v>
      </c>
      <c r="D113">
        <v>25.7</v>
      </c>
      <c r="E113" s="4">
        <v>36843</v>
      </c>
      <c r="F113" s="7">
        <v>5.0999999999999996</v>
      </c>
      <c r="G113" s="6">
        <v>355453023</v>
      </c>
    </row>
    <row r="114" spans="1:7" x14ac:dyDescent="0.25">
      <c r="A114" t="s">
        <v>112</v>
      </c>
      <c r="B114" s="67">
        <v>1226</v>
      </c>
      <c r="C114" s="3">
        <v>0.41407151095732397</v>
      </c>
      <c r="D114">
        <v>30.7</v>
      </c>
      <c r="E114" s="4">
        <v>29548</v>
      </c>
      <c r="F114" s="7">
        <v>4.9000000000000004</v>
      </c>
      <c r="G114" s="6">
        <v>70518651</v>
      </c>
    </row>
    <row r="115" spans="1:7" x14ac:dyDescent="0.25">
      <c r="A115" t="s">
        <v>113</v>
      </c>
      <c r="B115" s="67">
        <v>13796</v>
      </c>
      <c r="C115" s="3">
        <v>-3.9944328462073797E-2</v>
      </c>
      <c r="D115">
        <v>22</v>
      </c>
      <c r="E115" s="4">
        <v>46288</v>
      </c>
      <c r="F115" s="7">
        <v>5.0999999999999996</v>
      </c>
      <c r="G115" s="6">
        <v>1546312772</v>
      </c>
    </row>
    <row r="116" spans="1:7" x14ac:dyDescent="0.25">
      <c r="A116" t="s">
        <v>114</v>
      </c>
      <c r="B116" s="67">
        <v>1894</v>
      </c>
      <c r="C116" s="3">
        <v>0.195707070707071</v>
      </c>
      <c r="D116">
        <v>9.1</v>
      </c>
      <c r="E116" s="4">
        <v>56957</v>
      </c>
      <c r="F116" s="7">
        <v>4.7</v>
      </c>
      <c r="G116" s="6">
        <v>542528558</v>
      </c>
    </row>
    <row r="117" spans="1:7" x14ac:dyDescent="0.25">
      <c r="A117" t="s">
        <v>115</v>
      </c>
      <c r="B117" s="67">
        <v>777</v>
      </c>
      <c r="C117" s="3">
        <v>0.30369127516778499</v>
      </c>
      <c r="D117">
        <v>47.7</v>
      </c>
      <c r="E117" s="4">
        <v>17554</v>
      </c>
      <c r="F117" s="7">
        <v>5.9</v>
      </c>
      <c r="G117" s="6">
        <v>65265807</v>
      </c>
    </row>
    <row r="118" spans="1:7" x14ac:dyDescent="0.25">
      <c r="A118" t="s">
        <v>116</v>
      </c>
      <c r="B118" s="67">
        <v>10997</v>
      </c>
      <c r="C118" s="3">
        <v>2.26913419510834E-2</v>
      </c>
      <c r="D118">
        <v>14.2</v>
      </c>
      <c r="E118" s="4">
        <v>47155</v>
      </c>
      <c r="F118" s="7">
        <v>5.0999999999999996</v>
      </c>
      <c r="G118" s="6">
        <v>2068316496</v>
      </c>
    </row>
    <row r="119" spans="1:7" x14ac:dyDescent="0.25">
      <c r="A119" t="s">
        <v>117</v>
      </c>
      <c r="B119" s="67">
        <v>25486</v>
      </c>
      <c r="C119" s="3">
        <v>0.32010773852688301</v>
      </c>
      <c r="D119">
        <v>7.8</v>
      </c>
      <c r="E119" s="4">
        <v>63166</v>
      </c>
      <c r="F119" s="7">
        <v>4.3</v>
      </c>
      <c r="G119" s="6">
        <v>2986830453</v>
      </c>
    </row>
    <row r="120" spans="1:7" x14ac:dyDescent="0.25">
      <c r="A120" t="s">
        <v>118</v>
      </c>
      <c r="B120" s="67">
        <v>21032</v>
      </c>
      <c r="C120" s="3">
        <v>5.9866962305986697E-2</v>
      </c>
      <c r="D120">
        <v>5.4</v>
      </c>
      <c r="E120" s="4">
        <v>76250</v>
      </c>
      <c r="F120" s="7">
        <v>5</v>
      </c>
      <c r="G120" s="6">
        <v>2655308741</v>
      </c>
    </row>
    <row r="121" spans="1:7" x14ac:dyDescent="0.25">
      <c r="A121" t="s">
        <v>119</v>
      </c>
      <c r="B121" s="67">
        <v>98898</v>
      </c>
      <c r="C121" s="3">
        <v>1.9167748716997501E-2</v>
      </c>
      <c r="D121">
        <v>18.3</v>
      </c>
      <c r="E121" s="4">
        <v>45646</v>
      </c>
      <c r="F121" s="7">
        <v>5.4</v>
      </c>
      <c r="G121" s="6">
        <v>10516861346</v>
      </c>
    </row>
    <row r="122" spans="1:7" x14ac:dyDescent="0.25">
      <c r="A122" t="s">
        <v>120</v>
      </c>
      <c r="B122" s="67">
        <v>1111</v>
      </c>
      <c r="C122" s="3">
        <v>1.46118721461187E-2</v>
      </c>
      <c r="D122">
        <v>19.399999999999999</v>
      </c>
      <c r="E122" s="4">
        <v>54659</v>
      </c>
      <c r="F122" s="7">
        <v>5.0999999999999996</v>
      </c>
      <c r="G122" s="6">
        <v>225596326</v>
      </c>
    </row>
    <row r="123" spans="1:7" x14ac:dyDescent="0.25">
      <c r="A123" t="s">
        <v>121</v>
      </c>
      <c r="B123" s="67">
        <v>8124</v>
      </c>
      <c r="C123" s="3">
        <v>-5.8632676709154098E-2</v>
      </c>
      <c r="D123">
        <v>27.7</v>
      </c>
      <c r="E123" s="4">
        <v>34855</v>
      </c>
      <c r="F123" s="7">
        <v>4.5999999999999996</v>
      </c>
      <c r="G123" s="6">
        <v>867703381</v>
      </c>
    </row>
    <row r="124" spans="1:7" x14ac:dyDescent="0.25">
      <c r="A124" t="s">
        <v>122</v>
      </c>
      <c r="B124" s="67">
        <v>1702</v>
      </c>
      <c r="C124" s="3">
        <v>0.314285714285714</v>
      </c>
      <c r="D124">
        <v>7.6</v>
      </c>
      <c r="E124" s="4">
        <v>58000</v>
      </c>
      <c r="F124" s="7">
        <v>4.3</v>
      </c>
      <c r="G124" s="6">
        <v>111117939</v>
      </c>
    </row>
    <row r="125" spans="1:7" x14ac:dyDescent="0.25">
      <c r="A125" t="s">
        <v>123</v>
      </c>
      <c r="B125" s="67">
        <v>2109</v>
      </c>
      <c r="C125" s="3">
        <v>-6.4745011086474499E-2</v>
      </c>
      <c r="D125">
        <v>19.100000000000001</v>
      </c>
      <c r="E125" s="4">
        <v>40125</v>
      </c>
      <c r="F125" s="7">
        <v>5.4</v>
      </c>
      <c r="G125" s="6">
        <v>117445294</v>
      </c>
    </row>
    <row r="126" spans="1:7" x14ac:dyDescent="0.25">
      <c r="A126" t="s">
        <v>124</v>
      </c>
      <c r="B126" s="67">
        <v>344</v>
      </c>
      <c r="C126" s="3">
        <v>3.92749244712991E-2</v>
      </c>
      <c r="D126">
        <v>17.2</v>
      </c>
      <c r="E126" s="4">
        <v>55156</v>
      </c>
      <c r="F126" s="7">
        <v>6.6</v>
      </c>
      <c r="G126" s="6">
        <v>33052203</v>
      </c>
    </row>
    <row r="127" spans="1:7" x14ac:dyDescent="0.25">
      <c r="A127" t="s">
        <v>125</v>
      </c>
      <c r="B127" s="67">
        <v>315</v>
      </c>
      <c r="C127" s="3">
        <v>0.33474576271186401</v>
      </c>
      <c r="D127">
        <v>19.600000000000001</v>
      </c>
      <c r="E127" s="4">
        <v>80417</v>
      </c>
      <c r="F127" s="7">
        <v>6.1</v>
      </c>
      <c r="G127" s="6">
        <v>14945381</v>
      </c>
    </row>
    <row r="128" spans="1:7" x14ac:dyDescent="0.25">
      <c r="A128" t="s">
        <v>126</v>
      </c>
      <c r="B128" s="67">
        <v>498</v>
      </c>
      <c r="C128" s="3">
        <v>-0.46964856230031998</v>
      </c>
      <c r="D128">
        <v>38.200000000000003</v>
      </c>
      <c r="E128" s="4">
        <v>17212</v>
      </c>
      <c r="F128" s="7">
        <v>6.9</v>
      </c>
      <c r="G128" s="6">
        <v>55425282</v>
      </c>
    </row>
    <row r="129" spans="1:7" x14ac:dyDescent="0.25">
      <c r="A129" t="s">
        <v>127</v>
      </c>
      <c r="B129" s="67">
        <v>51474</v>
      </c>
      <c r="C129" s="3">
        <v>-9.0388591422361206E-2</v>
      </c>
      <c r="D129">
        <v>21</v>
      </c>
      <c r="E129" s="4">
        <v>40562</v>
      </c>
      <c r="F129" s="7">
        <v>6.3</v>
      </c>
      <c r="G129" s="6">
        <v>4292566343</v>
      </c>
    </row>
    <row r="130" spans="1:7" x14ac:dyDescent="0.25">
      <c r="A130" t="s">
        <v>128</v>
      </c>
      <c r="B130" s="67">
        <v>1139</v>
      </c>
      <c r="C130" s="3">
        <v>-0.149365197908887</v>
      </c>
      <c r="D130">
        <v>20.7</v>
      </c>
      <c r="E130" s="4">
        <v>46779</v>
      </c>
      <c r="F130" s="7">
        <v>4.8</v>
      </c>
      <c r="G130" s="6">
        <v>146049559</v>
      </c>
    </row>
    <row r="131" spans="1:7" x14ac:dyDescent="0.25">
      <c r="A131" t="s">
        <v>129</v>
      </c>
      <c r="B131" s="67">
        <v>94</v>
      </c>
      <c r="C131" s="3">
        <v>9.3023255813953501E-2</v>
      </c>
      <c r="D131">
        <v>17</v>
      </c>
      <c r="E131" s="4">
        <v>38036</v>
      </c>
      <c r="F131" s="7">
        <v>6.6</v>
      </c>
      <c r="G131" s="6">
        <v>5566453</v>
      </c>
    </row>
    <row r="132" spans="1:7" x14ac:dyDescent="0.25">
      <c r="A132" t="s">
        <v>130</v>
      </c>
      <c r="B132" s="67">
        <v>102566</v>
      </c>
      <c r="C132" s="3">
        <v>0.17075119568071001</v>
      </c>
      <c r="D132">
        <v>8.3000000000000007</v>
      </c>
      <c r="E132" s="4">
        <v>78775</v>
      </c>
      <c r="F132" s="7">
        <v>4.4000000000000004</v>
      </c>
      <c r="G132" s="6">
        <v>14671648995</v>
      </c>
    </row>
    <row r="133" spans="1:7" x14ac:dyDescent="0.25">
      <c r="A133" t="s">
        <v>131</v>
      </c>
      <c r="B133" s="67">
        <v>579</v>
      </c>
      <c r="C133" s="3">
        <v>1.06049822064057</v>
      </c>
      <c r="D133">
        <v>72</v>
      </c>
      <c r="E133" s="4">
        <v>34023</v>
      </c>
      <c r="F133" s="7">
        <v>8.4</v>
      </c>
      <c r="G133" s="6">
        <v>12401914</v>
      </c>
    </row>
    <row r="134" spans="1:7" x14ac:dyDescent="0.25">
      <c r="A134" t="s">
        <v>132</v>
      </c>
      <c r="B134" s="67">
        <v>2252</v>
      </c>
      <c r="C134" s="3">
        <v>0.47093403004572199</v>
      </c>
      <c r="D134">
        <v>12.4</v>
      </c>
      <c r="E134" s="4">
        <v>56094</v>
      </c>
      <c r="F134" s="7">
        <v>4.5999999999999996</v>
      </c>
      <c r="G134" s="6">
        <v>137735274</v>
      </c>
    </row>
    <row r="135" spans="1:7" x14ac:dyDescent="0.25">
      <c r="A135" t="s">
        <v>133</v>
      </c>
      <c r="B135" s="67">
        <v>8393</v>
      </c>
      <c r="C135" s="3">
        <v>1.2668918918918901E-2</v>
      </c>
      <c r="D135">
        <v>12</v>
      </c>
      <c r="E135" s="4">
        <v>47923</v>
      </c>
      <c r="F135" s="7">
        <v>4.7</v>
      </c>
      <c r="G135" s="6">
        <v>1259868681</v>
      </c>
    </row>
    <row r="136" spans="1:7" x14ac:dyDescent="0.25">
      <c r="A136" t="s">
        <v>134</v>
      </c>
      <c r="B136" s="67">
        <v>827</v>
      </c>
      <c r="C136" s="3">
        <v>0.29827315541601301</v>
      </c>
      <c r="D136">
        <v>29.2</v>
      </c>
      <c r="E136" s="4">
        <v>47841</v>
      </c>
      <c r="F136" s="7">
        <v>6.3</v>
      </c>
      <c r="G136" s="6">
        <v>54440685</v>
      </c>
    </row>
    <row r="137" spans="1:7" x14ac:dyDescent="0.25">
      <c r="A137" t="s">
        <v>135</v>
      </c>
      <c r="B137" s="67">
        <v>821</v>
      </c>
      <c r="C137" s="3">
        <v>-0.13487881981032701</v>
      </c>
      <c r="D137">
        <v>14.3</v>
      </c>
      <c r="E137" s="4">
        <v>51250</v>
      </c>
      <c r="F137" s="7">
        <v>4.4000000000000004</v>
      </c>
      <c r="G137" s="6">
        <v>40297046</v>
      </c>
    </row>
    <row r="138" spans="1:7" x14ac:dyDescent="0.25">
      <c r="A138" t="s">
        <v>136</v>
      </c>
      <c r="B138" s="67">
        <v>30925</v>
      </c>
      <c r="C138" s="3">
        <v>0.10241693996862999</v>
      </c>
      <c r="D138">
        <v>6.6</v>
      </c>
      <c r="E138" s="4">
        <v>95147</v>
      </c>
      <c r="F138" s="7">
        <v>4.9000000000000004</v>
      </c>
      <c r="G138" s="6">
        <v>7557775677</v>
      </c>
    </row>
    <row r="139" spans="1:7" x14ac:dyDescent="0.25">
      <c r="A139" t="s">
        <v>137</v>
      </c>
      <c r="B139" s="67">
        <v>561</v>
      </c>
      <c r="C139" s="3">
        <v>0.35180722891566302</v>
      </c>
      <c r="D139">
        <v>7.1</v>
      </c>
      <c r="E139" s="4">
        <v>49167</v>
      </c>
      <c r="F139" s="7">
        <v>4.8</v>
      </c>
      <c r="G139" s="6">
        <v>19987530</v>
      </c>
    </row>
    <row r="140" spans="1:7" x14ac:dyDescent="0.25">
      <c r="A140" t="s">
        <v>138</v>
      </c>
      <c r="B140" s="67">
        <v>5190</v>
      </c>
      <c r="C140" s="3">
        <v>0.214319138979878</v>
      </c>
      <c r="D140">
        <v>2.9</v>
      </c>
      <c r="E140" s="4">
        <v>82974</v>
      </c>
      <c r="F140" s="7">
        <v>5.2</v>
      </c>
      <c r="G140" s="6">
        <v>716113604</v>
      </c>
    </row>
    <row r="141" spans="1:7" x14ac:dyDescent="0.25">
      <c r="A141" t="s">
        <v>139</v>
      </c>
      <c r="B141" s="67">
        <v>101405</v>
      </c>
      <c r="C141" s="3">
        <v>-1.90473426586956E-2</v>
      </c>
      <c r="D141">
        <v>14.2</v>
      </c>
      <c r="E141" s="4">
        <v>56325</v>
      </c>
      <c r="F141" s="7">
        <v>4.8</v>
      </c>
      <c r="G141" s="6">
        <v>10249175175</v>
      </c>
    </row>
    <row r="142" spans="1:7" x14ac:dyDescent="0.25">
      <c r="A142" t="s">
        <v>140</v>
      </c>
      <c r="B142" s="67">
        <v>4860</v>
      </c>
      <c r="C142" s="3">
        <v>0.11161939615736501</v>
      </c>
      <c r="D142">
        <v>13.9</v>
      </c>
      <c r="E142" s="4">
        <v>77716</v>
      </c>
      <c r="F142" s="7">
        <v>4.0999999999999996</v>
      </c>
      <c r="G142" s="6">
        <v>374722161</v>
      </c>
    </row>
    <row r="143" spans="1:7" x14ac:dyDescent="0.25">
      <c r="A143" t="s">
        <v>141</v>
      </c>
      <c r="B143" s="67">
        <v>156</v>
      </c>
      <c r="C143" s="3">
        <v>-0.42647058823529399</v>
      </c>
      <c r="D143">
        <v>19.2</v>
      </c>
      <c r="E143" s="4">
        <v>29643</v>
      </c>
      <c r="F143" s="7">
        <v>7</v>
      </c>
      <c r="G143" s="6">
        <v>19290717</v>
      </c>
    </row>
    <row r="144" spans="1:7" x14ac:dyDescent="0.25">
      <c r="A144" t="s">
        <v>142</v>
      </c>
      <c r="B144" s="67">
        <v>152</v>
      </c>
      <c r="C144" s="3">
        <v>-0.20833333333333301</v>
      </c>
      <c r="D144">
        <v>0</v>
      </c>
      <c r="E144" s="4">
        <v>98750</v>
      </c>
      <c r="F144" s="7">
        <v>4.0999999999999996</v>
      </c>
      <c r="G144" s="6">
        <v>11177123</v>
      </c>
    </row>
    <row r="145" spans="1:7" x14ac:dyDescent="0.25">
      <c r="A145" t="s">
        <v>143</v>
      </c>
      <c r="B145" s="67">
        <v>333582</v>
      </c>
      <c r="C145" s="3">
        <v>2.4521735994662902E-3</v>
      </c>
      <c r="D145">
        <v>18</v>
      </c>
      <c r="E145" s="4">
        <v>50746</v>
      </c>
      <c r="F145" s="7">
        <v>6.9</v>
      </c>
      <c r="G145" s="6">
        <v>24340570609</v>
      </c>
    </row>
    <row r="146" spans="1:7" x14ac:dyDescent="0.25">
      <c r="A146" t="s">
        <v>144</v>
      </c>
      <c r="B146" s="67">
        <v>27575</v>
      </c>
      <c r="C146" s="3">
        <v>9.2208975323800804E-2</v>
      </c>
      <c r="D146">
        <v>8.3000000000000007</v>
      </c>
      <c r="E146" s="4">
        <v>79416</v>
      </c>
      <c r="F146" s="7">
        <v>4.2</v>
      </c>
      <c r="G146" s="6">
        <v>8105336294</v>
      </c>
    </row>
    <row r="147" spans="1:7" x14ac:dyDescent="0.25">
      <c r="A147" t="s">
        <v>145</v>
      </c>
      <c r="B147" s="67">
        <v>5777</v>
      </c>
      <c r="C147" s="3">
        <v>0.25805749128919903</v>
      </c>
      <c r="D147">
        <v>11.1</v>
      </c>
      <c r="E147" s="4">
        <v>51136</v>
      </c>
      <c r="F147" s="7">
        <v>5.2</v>
      </c>
      <c r="G147" s="6">
        <v>359443897</v>
      </c>
    </row>
    <row r="148" spans="1:7" x14ac:dyDescent="0.25">
      <c r="A148" t="s">
        <v>146</v>
      </c>
      <c r="B148" s="67">
        <v>311</v>
      </c>
      <c r="C148" s="3">
        <v>0.74719101123595499</v>
      </c>
      <c r="D148">
        <v>0.8</v>
      </c>
      <c r="E148" s="4">
        <v>73750</v>
      </c>
      <c r="F148" s="7">
        <v>4.3</v>
      </c>
      <c r="G148" s="6">
        <v>13568817</v>
      </c>
    </row>
    <row r="149" spans="1:7" x14ac:dyDescent="0.25">
      <c r="A149" t="s">
        <v>147</v>
      </c>
      <c r="B149" s="67">
        <v>36718</v>
      </c>
      <c r="C149" s="3">
        <v>3.6880153620241697E-2</v>
      </c>
      <c r="D149">
        <v>6.8</v>
      </c>
      <c r="E149" s="4">
        <v>69500</v>
      </c>
      <c r="F149" s="7">
        <v>5.9</v>
      </c>
      <c r="G149" s="6">
        <v>17043820855</v>
      </c>
    </row>
    <row r="150" spans="1:7" x14ac:dyDescent="0.25">
      <c r="A150" t="s">
        <v>148</v>
      </c>
      <c r="B150" s="67">
        <v>168002</v>
      </c>
      <c r="C150" s="3">
        <v>2.3665898926382201E-2</v>
      </c>
      <c r="D150">
        <v>14.5</v>
      </c>
      <c r="E150" s="4">
        <v>53083</v>
      </c>
      <c r="F150" s="7">
        <v>4.5999999999999996</v>
      </c>
      <c r="G150" s="6">
        <v>17546237233</v>
      </c>
    </row>
    <row r="151" spans="1:7" x14ac:dyDescent="0.25">
      <c r="A151" t="s">
        <v>149</v>
      </c>
      <c r="B151" s="67">
        <v>14644</v>
      </c>
      <c r="C151" s="3">
        <v>0.18815415821501</v>
      </c>
      <c r="D151">
        <v>6.5</v>
      </c>
      <c r="E151" s="4">
        <v>141845</v>
      </c>
      <c r="F151" s="7">
        <v>4.8000000000000007</v>
      </c>
      <c r="G151" s="6">
        <v>2910114299</v>
      </c>
    </row>
    <row r="152" spans="1:7" x14ac:dyDescent="0.25">
      <c r="A152" t="s">
        <v>150</v>
      </c>
      <c r="B152" s="67">
        <v>42543</v>
      </c>
      <c r="C152" s="3">
        <v>1.8603648901019999E-2</v>
      </c>
      <c r="D152">
        <v>12.6</v>
      </c>
      <c r="E152" s="4">
        <v>64657</v>
      </c>
      <c r="F152" s="7">
        <v>4.4000000000000004</v>
      </c>
      <c r="G152" s="6">
        <v>5321667549</v>
      </c>
    </row>
    <row r="153" spans="1:7" x14ac:dyDescent="0.25">
      <c r="A153" t="s">
        <v>679</v>
      </c>
      <c r="B153" s="67">
        <v>25</v>
      </c>
      <c r="C153" s="3">
        <v>2.5714285714285698</v>
      </c>
      <c r="D153">
        <v>0</v>
      </c>
      <c r="E153" s="4" t="e">
        <v>#N/A</v>
      </c>
      <c r="F153" s="7">
        <v>5.2</v>
      </c>
      <c r="G153" s="6" t="e">
        <v>#N/A</v>
      </c>
    </row>
    <row r="154" spans="1:7" x14ac:dyDescent="0.25">
      <c r="A154" t="s">
        <v>151</v>
      </c>
      <c r="B154" s="67">
        <v>1322</v>
      </c>
      <c r="C154" s="3">
        <v>-0.24240687679083101</v>
      </c>
      <c r="D154">
        <v>15.2</v>
      </c>
      <c r="E154" s="4">
        <v>41300</v>
      </c>
      <c r="F154" s="7">
        <v>4.5999999999999996</v>
      </c>
      <c r="G154" s="6">
        <v>148085220</v>
      </c>
    </row>
    <row r="155" spans="1:7" x14ac:dyDescent="0.25">
      <c r="A155" t="s">
        <v>152</v>
      </c>
      <c r="B155" s="67">
        <v>210</v>
      </c>
      <c r="C155" s="3">
        <v>-0.186046511627907</v>
      </c>
      <c r="D155">
        <v>9.5</v>
      </c>
      <c r="E155" s="4">
        <v>51250</v>
      </c>
      <c r="F155" s="7">
        <v>4.5999999999999996</v>
      </c>
      <c r="G155" s="6">
        <v>54892181</v>
      </c>
    </row>
    <row r="156" spans="1:7" x14ac:dyDescent="0.25">
      <c r="A156" t="s">
        <v>153</v>
      </c>
      <c r="B156" s="67">
        <v>735</v>
      </c>
      <c r="C156" s="3">
        <v>-0.205405405405405</v>
      </c>
      <c r="D156">
        <v>31.8</v>
      </c>
      <c r="E156" s="4">
        <v>23810</v>
      </c>
      <c r="F156" s="7">
        <v>7.3</v>
      </c>
      <c r="G156" s="6">
        <v>21400084</v>
      </c>
    </row>
    <row r="157" spans="1:7" x14ac:dyDescent="0.25">
      <c r="A157" t="s">
        <v>154</v>
      </c>
      <c r="B157" s="67">
        <v>1547</v>
      </c>
      <c r="C157" s="3">
        <v>5.4533060668030001E-2</v>
      </c>
      <c r="D157">
        <v>11.1</v>
      </c>
      <c r="E157" s="4">
        <v>58191</v>
      </c>
      <c r="F157" s="7">
        <v>4.5</v>
      </c>
      <c r="G157" s="6">
        <v>193625533</v>
      </c>
    </row>
    <row r="158" spans="1:7" x14ac:dyDescent="0.25">
      <c r="A158" t="s">
        <v>155</v>
      </c>
      <c r="B158" s="67">
        <v>1034</v>
      </c>
      <c r="C158" s="3">
        <v>1.7716535433070901E-2</v>
      </c>
      <c r="D158">
        <v>8.8000000000000007</v>
      </c>
      <c r="E158" s="4">
        <v>66319</v>
      </c>
      <c r="F158" s="7">
        <v>6.3</v>
      </c>
      <c r="G158" s="6" t="e">
        <v>#N/A</v>
      </c>
    </row>
    <row r="159" spans="1:7" x14ac:dyDescent="0.25">
      <c r="A159" t="s">
        <v>156</v>
      </c>
      <c r="B159" s="67">
        <v>334</v>
      </c>
      <c r="C159" s="3">
        <v>0.29961089494163401</v>
      </c>
      <c r="D159">
        <v>28.1</v>
      </c>
      <c r="E159" s="4">
        <v>34000</v>
      </c>
      <c r="F159" s="7">
        <v>4.8</v>
      </c>
      <c r="G159" s="6">
        <v>19062530</v>
      </c>
    </row>
    <row r="160" spans="1:7" x14ac:dyDescent="0.25">
      <c r="A160" t="s">
        <v>157</v>
      </c>
      <c r="B160" s="67">
        <v>1692</v>
      </c>
      <c r="C160" s="3">
        <v>-7.4398249452953993E-2</v>
      </c>
      <c r="D160">
        <v>9.1</v>
      </c>
      <c r="E160" s="4">
        <v>60913</v>
      </c>
      <c r="F160" s="7">
        <v>4.5999999999999996</v>
      </c>
      <c r="G160" s="6">
        <v>109099444</v>
      </c>
    </row>
    <row r="161" spans="1:7" x14ac:dyDescent="0.25">
      <c r="A161" t="s">
        <v>158</v>
      </c>
      <c r="B161" s="67">
        <v>386</v>
      </c>
      <c r="C161" s="3">
        <v>0.304054054054054</v>
      </c>
      <c r="D161">
        <v>1.8</v>
      </c>
      <c r="E161" s="4">
        <v>47411</v>
      </c>
      <c r="F161" s="7">
        <v>5.9</v>
      </c>
      <c r="G161" s="6">
        <v>18583036</v>
      </c>
    </row>
    <row r="162" spans="1:7" x14ac:dyDescent="0.25">
      <c r="A162" t="s">
        <v>159</v>
      </c>
      <c r="B162" s="67">
        <v>581</v>
      </c>
      <c r="C162" s="3">
        <v>9.4161958568738199E-2</v>
      </c>
      <c r="D162">
        <v>7.2</v>
      </c>
      <c r="E162" s="4">
        <v>126563</v>
      </c>
      <c r="F162" s="7">
        <v>5.9</v>
      </c>
      <c r="G162" s="6">
        <v>1864193159</v>
      </c>
    </row>
    <row r="163" spans="1:7" x14ac:dyDescent="0.25">
      <c r="A163" t="s">
        <v>160</v>
      </c>
      <c r="B163" s="67">
        <v>8616</v>
      </c>
      <c r="C163" s="3">
        <v>-0.10779745262503899</v>
      </c>
      <c r="D163">
        <v>23.2</v>
      </c>
      <c r="E163" s="4">
        <v>37409</v>
      </c>
      <c r="F163" s="7">
        <v>5.4</v>
      </c>
      <c r="G163" s="6">
        <v>887109076</v>
      </c>
    </row>
    <row r="164" spans="1:7" x14ac:dyDescent="0.25">
      <c r="A164" t="s">
        <v>161</v>
      </c>
      <c r="B164" s="67">
        <v>49836</v>
      </c>
      <c r="C164" s="3">
        <v>-0.160303285593934</v>
      </c>
      <c r="D164">
        <v>18.2</v>
      </c>
      <c r="E164" s="4">
        <v>45744</v>
      </c>
      <c r="F164" s="7">
        <v>4.5</v>
      </c>
      <c r="G164" s="6">
        <v>4709601451</v>
      </c>
    </row>
    <row r="165" spans="1:7" x14ac:dyDescent="0.25">
      <c r="A165" t="s">
        <v>162</v>
      </c>
      <c r="B165" s="67">
        <v>320146</v>
      </c>
      <c r="C165" s="3">
        <v>6.4085220946271601E-2</v>
      </c>
      <c r="D165">
        <v>13.2</v>
      </c>
      <c r="E165" s="4">
        <v>67000</v>
      </c>
      <c r="F165" s="7">
        <v>4.3</v>
      </c>
      <c r="G165" s="6">
        <v>47067145997</v>
      </c>
    </row>
    <row r="166" spans="1:7" x14ac:dyDescent="0.25">
      <c r="A166" t="s">
        <v>163</v>
      </c>
      <c r="B166" s="67">
        <v>279106</v>
      </c>
      <c r="C166" s="3">
        <v>8.5036076382409606E-2</v>
      </c>
      <c r="D166">
        <v>13.5</v>
      </c>
      <c r="E166" s="4">
        <v>66623</v>
      </c>
      <c r="F166" s="7">
        <v>4.3</v>
      </c>
      <c r="G166" s="6">
        <v>38821249281</v>
      </c>
    </row>
    <row r="167" spans="1:7" x14ac:dyDescent="0.25">
      <c r="A167" t="s">
        <v>164</v>
      </c>
      <c r="B167" s="67">
        <v>321</v>
      </c>
      <c r="C167" s="3">
        <v>0.39565217391304403</v>
      </c>
      <c r="D167">
        <v>21.9</v>
      </c>
      <c r="E167" s="4">
        <v>37038</v>
      </c>
      <c r="F167" s="7">
        <v>5.4</v>
      </c>
      <c r="G167" s="6">
        <v>12372427</v>
      </c>
    </row>
    <row r="168" spans="1:7" x14ac:dyDescent="0.25">
      <c r="A168" t="s">
        <v>165</v>
      </c>
      <c r="B168" s="67">
        <v>375</v>
      </c>
      <c r="C168" s="3">
        <v>-0.43778110944527698</v>
      </c>
      <c r="D168">
        <v>11.2</v>
      </c>
      <c r="E168" s="4">
        <v>35417</v>
      </c>
      <c r="F168" s="7">
        <v>5.9</v>
      </c>
      <c r="G168" s="6">
        <v>15144027</v>
      </c>
    </row>
    <row r="169" spans="1:7" x14ac:dyDescent="0.25">
      <c r="A169" t="s">
        <v>166</v>
      </c>
      <c r="B169" s="67">
        <v>793</v>
      </c>
      <c r="C169" s="3">
        <v>0.83140877598152396</v>
      </c>
      <c r="D169">
        <v>13.8</v>
      </c>
      <c r="E169" s="4">
        <v>73929</v>
      </c>
      <c r="F169" s="7">
        <v>4.3</v>
      </c>
      <c r="G169" s="6">
        <v>46546606</v>
      </c>
    </row>
    <row r="170" spans="1:7" x14ac:dyDescent="0.25">
      <c r="A170" t="s">
        <v>167</v>
      </c>
      <c r="B170" s="67">
        <v>328</v>
      </c>
      <c r="C170" s="3">
        <v>1.8633540372670801E-2</v>
      </c>
      <c r="D170">
        <v>49.7</v>
      </c>
      <c r="E170" s="4">
        <v>23958</v>
      </c>
      <c r="F170" s="7">
        <v>9.5</v>
      </c>
      <c r="G170" s="6">
        <v>5881814</v>
      </c>
    </row>
    <row r="171" spans="1:7" x14ac:dyDescent="0.25">
      <c r="A171" t="s">
        <v>168</v>
      </c>
      <c r="B171" s="67">
        <v>1243</v>
      </c>
      <c r="C171" s="3">
        <v>-0.202182284980745</v>
      </c>
      <c r="D171">
        <v>25.6</v>
      </c>
      <c r="E171" s="4">
        <v>40290</v>
      </c>
      <c r="F171" s="7">
        <v>5.0999999999999996</v>
      </c>
      <c r="G171" s="6">
        <v>124688216</v>
      </c>
    </row>
    <row r="172" spans="1:7" x14ac:dyDescent="0.25">
      <c r="A172" t="s">
        <v>680</v>
      </c>
      <c r="B172" s="67">
        <v>3657</v>
      </c>
      <c r="C172" s="3">
        <v>-1.10870740941049E-2</v>
      </c>
      <c r="D172">
        <v>11.6</v>
      </c>
      <c r="E172" s="4">
        <v>58717</v>
      </c>
      <c r="F172" s="7">
        <v>6.9</v>
      </c>
      <c r="G172" s="6">
        <v>357212233</v>
      </c>
    </row>
    <row r="173" spans="1:7" x14ac:dyDescent="0.25">
      <c r="A173" t="s">
        <v>169</v>
      </c>
      <c r="B173" s="67">
        <v>15317</v>
      </c>
      <c r="C173" s="3">
        <v>5.3823432884804699E-3</v>
      </c>
      <c r="D173">
        <v>19.8</v>
      </c>
      <c r="E173" s="4">
        <v>41746</v>
      </c>
      <c r="F173" s="7">
        <v>5.6</v>
      </c>
      <c r="G173" s="6">
        <v>1049150996</v>
      </c>
    </row>
    <row r="174" spans="1:7" x14ac:dyDescent="0.25">
      <c r="A174" t="s">
        <v>170</v>
      </c>
      <c r="B174" s="67">
        <v>4456</v>
      </c>
      <c r="C174" s="3">
        <v>-7.1666666666666698E-2</v>
      </c>
      <c r="D174">
        <v>35.700000000000003</v>
      </c>
      <c r="E174" s="4">
        <v>42849</v>
      </c>
      <c r="F174" s="7">
        <v>5.0999999999999996</v>
      </c>
      <c r="G174" s="6">
        <v>534889041</v>
      </c>
    </row>
    <row r="175" spans="1:7" x14ac:dyDescent="0.25">
      <c r="A175" t="s">
        <v>171</v>
      </c>
      <c r="B175" s="67">
        <v>49609</v>
      </c>
      <c r="C175" s="3">
        <v>-8.1858898430559698E-2</v>
      </c>
      <c r="D175">
        <v>22.8</v>
      </c>
      <c r="E175" s="4">
        <v>41974</v>
      </c>
      <c r="F175" s="7">
        <v>8.4</v>
      </c>
      <c r="G175" s="6">
        <v>3509162975</v>
      </c>
    </row>
    <row r="176" spans="1:7" x14ac:dyDescent="0.25">
      <c r="A176" t="s">
        <v>172</v>
      </c>
      <c r="B176" s="67">
        <v>18466</v>
      </c>
      <c r="C176" s="3">
        <v>4.1394089781186597E-2</v>
      </c>
      <c r="D176">
        <v>21.2</v>
      </c>
      <c r="E176" s="4">
        <v>44759</v>
      </c>
      <c r="F176" s="7">
        <v>4.8</v>
      </c>
      <c r="G176" s="6">
        <v>1308214346</v>
      </c>
    </row>
    <row r="177" spans="1:7" x14ac:dyDescent="0.25">
      <c r="A177" t="s">
        <v>173</v>
      </c>
      <c r="B177" s="67">
        <v>3187</v>
      </c>
      <c r="C177" s="3">
        <v>-9.7167138810198297E-2</v>
      </c>
      <c r="D177">
        <v>37.1</v>
      </c>
      <c r="E177" s="4">
        <v>21066</v>
      </c>
      <c r="F177" s="7">
        <v>5.9</v>
      </c>
      <c r="G177" s="6">
        <v>291657510</v>
      </c>
    </row>
    <row r="178" spans="1:7" x14ac:dyDescent="0.25">
      <c r="A178" t="s">
        <v>174</v>
      </c>
      <c r="B178" s="67">
        <v>593</v>
      </c>
      <c r="C178" s="3">
        <v>-0.13682678311499299</v>
      </c>
      <c r="D178">
        <v>23.3</v>
      </c>
      <c r="E178" s="4">
        <v>40357</v>
      </c>
      <c r="F178" s="7">
        <v>4.0999999999999996</v>
      </c>
      <c r="G178" s="6">
        <v>23541429</v>
      </c>
    </row>
    <row r="179" spans="1:7" x14ac:dyDescent="0.25">
      <c r="A179" t="s">
        <v>175</v>
      </c>
      <c r="B179" s="67">
        <v>4051</v>
      </c>
      <c r="C179" s="3">
        <v>-3.2943423251372603E-2</v>
      </c>
      <c r="D179">
        <v>16.2</v>
      </c>
      <c r="E179" s="4">
        <v>54852</v>
      </c>
      <c r="F179" s="7">
        <v>4.6500000000000004</v>
      </c>
      <c r="G179" s="6">
        <v>514941840</v>
      </c>
    </row>
    <row r="180" spans="1:7" x14ac:dyDescent="0.25">
      <c r="A180" t="s">
        <v>176</v>
      </c>
      <c r="B180" s="67">
        <v>746</v>
      </c>
      <c r="C180" s="3">
        <v>-0.36293766011955603</v>
      </c>
      <c r="D180">
        <v>27.5</v>
      </c>
      <c r="E180" s="4">
        <v>40500</v>
      </c>
      <c r="F180" s="7">
        <v>6.5</v>
      </c>
      <c r="G180" s="6">
        <v>33315141</v>
      </c>
    </row>
    <row r="181" spans="1:7" x14ac:dyDescent="0.25">
      <c r="A181" t="s">
        <v>177</v>
      </c>
      <c r="B181" s="67">
        <v>921</v>
      </c>
      <c r="C181" s="3">
        <v>0.11231884057971001</v>
      </c>
      <c r="D181">
        <v>27.6</v>
      </c>
      <c r="E181" s="4">
        <v>32917</v>
      </c>
      <c r="F181" s="7">
        <v>7.3</v>
      </c>
      <c r="G181" s="6">
        <v>40157557</v>
      </c>
    </row>
    <row r="182" spans="1:7" x14ac:dyDescent="0.25">
      <c r="A182" t="s">
        <v>178</v>
      </c>
      <c r="B182" s="67">
        <v>1300</v>
      </c>
      <c r="C182" s="3">
        <v>-0.13101604278074899</v>
      </c>
      <c r="D182">
        <v>29.2</v>
      </c>
      <c r="E182" s="4">
        <v>32216</v>
      </c>
      <c r="F182" s="7">
        <v>6.8</v>
      </c>
      <c r="G182" s="6">
        <v>71200357</v>
      </c>
    </row>
    <row r="183" spans="1:7" x14ac:dyDescent="0.25">
      <c r="A183" t="s">
        <v>179</v>
      </c>
      <c r="B183" s="67">
        <v>11059</v>
      </c>
      <c r="C183" s="3">
        <v>0.11268739309789701</v>
      </c>
      <c r="D183">
        <v>24.5</v>
      </c>
      <c r="E183" s="4">
        <v>68031</v>
      </c>
      <c r="F183" s="7">
        <v>4.9000000000000004</v>
      </c>
      <c r="G183" s="6">
        <v>657354753</v>
      </c>
    </row>
    <row r="184" spans="1:7" x14ac:dyDescent="0.25">
      <c r="A184" t="s">
        <v>180</v>
      </c>
      <c r="B184" s="67">
        <v>3844</v>
      </c>
      <c r="C184" s="3">
        <v>3.7516869095816502E-2</v>
      </c>
      <c r="D184">
        <v>2.4</v>
      </c>
      <c r="E184" s="4">
        <v>87794</v>
      </c>
      <c r="F184" s="7">
        <v>4.2</v>
      </c>
      <c r="G184" s="6">
        <v>3128853737</v>
      </c>
    </row>
    <row r="185" spans="1:7" x14ac:dyDescent="0.25">
      <c r="A185" t="s">
        <v>181</v>
      </c>
      <c r="B185" s="67">
        <v>2047</v>
      </c>
      <c r="C185" s="3">
        <v>-0.20904173106646101</v>
      </c>
      <c r="D185">
        <v>31.6</v>
      </c>
      <c r="E185" s="4">
        <v>22484</v>
      </c>
      <c r="F185" s="7">
        <v>7.5</v>
      </c>
      <c r="G185" s="6">
        <v>89815992</v>
      </c>
    </row>
    <row r="186" spans="1:7" x14ac:dyDescent="0.25">
      <c r="A186" t="s">
        <v>182</v>
      </c>
      <c r="B186" s="67">
        <v>4600</v>
      </c>
      <c r="C186" s="3">
        <v>-4.12671946644435E-2</v>
      </c>
      <c r="D186">
        <v>13.4</v>
      </c>
      <c r="E186" s="4">
        <v>45294</v>
      </c>
      <c r="F186" s="7">
        <v>5.4</v>
      </c>
      <c r="G186" s="6">
        <v>272890335</v>
      </c>
    </row>
    <row r="187" spans="1:7" x14ac:dyDescent="0.25">
      <c r="A187" t="s">
        <v>183</v>
      </c>
      <c r="B187" s="67">
        <v>183</v>
      </c>
      <c r="C187" s="3">
        <v>-5.1813471502590698E-2</v>
      </c>
      <c r="D187">
        <v>7.1</v>
      </c>
      <c r="E187" s="4">
        <v>48542</v>
      </c>
      <c r="F187" s="7">
        <v>5.0999999999999996</v>
      </c>
      <c r="G187" s="6" t="e">
        <v>#N/A</v>
      </c>
    </row>
    <row r="188" spans="1:7" x14ac:dyDescent="0.25">
      <c r="A188" t="s">
        <v>184</v>
      </c>
      <c r="B188" s="67">
        <v>152</v>
      </c>
      <c r="C188" s="3">
        <v>-1.9354838709677399E-2</v>
      </c>
      <c r="D188">
        <v>19.7</v>
      </c>
      <c r="E188" s="4">
        <v>38750</v>
      </c>
      <c r="F188" s="7">
        <v>5.7</v>
      </c>
      <c r="G188" s="6">
        <v>7944039</v>
      </c>
    </row>
    <row r="189" spans="1:7" x14ac:dyDescent="0.25">
      <c r="A189" t="s">
        <v>185</v>
      </c>
      <c r="B189" s="67">
        <v>406</v>
      </c>
      <c r="C189" s="3">
        <v>-0.41582733812949602</v>
      </c>
      <c r="D189">
        <v>15.5</v>
      </c>
      <c r="E189" s="4">
        <v>24706</v>
      </c>
      <c r="F189" s="7">
        <v>6.3</v>
      </c>
      <c r="G189" s="6">
        <v>33733580</v>
      </c>
    </row>
    <row r="190" spans="1:7" x14ac:dyDescent="0.25">
      <c r="A190" t="s">
        <v>186</v>
      </c>
      <c r="B190" s="67">
        <v>2399</v>
      </c>
      <c r="C190" s="3">
        <v>-9.7781120722075995E-2</v>
      </c>
      <c r="D190">
        <v>33.700000000000003</v>
      </c>
      <c r="E190" s="4">
        <v>30547</v>
      </c>
      <c r="F190" s="7">
        <v>7.6</v>
      </c>
      <c r="G190" s="6">
        <v>119870392</v>
      </c>
    </row>
    <row r="191" spans="1:7" x14ac:dyDescent="0.25">
      <c r="A191" t="s">
        <v>187</v>
      </c>
      <c r="B191" s="67">
        <v>3475</v>
      </c>
      <c r="C191" s="3">
        <v>-5.0546448087431702E-2</v>
      </c>
      <c r="D191">
        <v>5.9</v>
      </c>
      <c r="E191" s="4">
        <v>67604</v>
      </c>
      <c r="F191" s="7">
        <v>4</v>
      </c>
      <c r="G191" s="6">
        <v>626086099</v>
      </c>
    </row>
    <row r="192" spans="1:7" x14ac:dyDescent="0.25">
      <c r="A192" t="s">
        <v>188</v>
      </c>
      <c r="B192" s="67">
        <v>1024</v>
      </c>
      <c r="C192" s="3">
        <v>-9.9384344766930505E-2</v>
      </c>
      <c r="D192">
        <v>27.1</v>
      </c>
      <c r="E192" s="4">
        <v>43487</v>
      </c>
      <c r="F192" s="7">
        <v>4.5</v>
      </c>
      <c r="G192" s="6">
        <v>58754587</v>
      </c>
    </row>
    <row r="193" spans="1:7" x14ac:dyDescent="0.25">
      <c r="A193" t="s">
        <v>189</v>
      </c>
      <c r="B193" s="67">
        <v>1172</v>
      </c>
      <c r="C193" s="3">
        <v>0.45049504950495001</v>
      </c>
      <c r="D193">
        <v>1</v>
      </c>
      <c r="E193" s="4">
        <v>112500</v>
      </c>
      <c r="F193" s="7">
        <v>5.0999999999999996</v>
      </c>
      <c r="G193" s="6">
        <v>74637178</v>
      </c>
    </row>
    <row r="194" spans="1:7" x14ac:dyDescent="0.25">
      <c r="A194" t="s">
        <v>190</v>
      </c>
      <c r="B194" s="67">
        <v>171</v>
      </c>
      <c r="C194" s="3">
        <v>-0.23318385650224199</v>
      </c>
      <c r="D194">
        <v>10.8</v>
      </c>
      <c r="E194" s="4">
        <v>73750</v>
      </c>
      <c r="F194" s="7">
        <v>5.75</v>
      </c>
      <c r="G194" s="6">
        <v>17787028</v>
      </c>
    </row>
    <row r="195" spans="1:7" x14ac:dyDescent="0.25">
      <c r="A195" t="s">
        <v>191</v>
      </c>
      <c r="B195" s="67">
        <v>171</v>
      </c>
      <c r="C195" s="3">
        <v>1.08536585365854</v>
      </c>
      <c r="D195">
        <v>4.0999999999999996</v>
      </c>
      <c r="E195" s="4">
        <v>83340</v>
      </c>
      <c r="F195" s="7">
        <v>5.3</v>
      </c>
      <c r="G195" s="6">
        <v>5242681</v>
      </c>
    </row>
    <row r="196" spans="1:7" x14ac:dyDescent="0.25">
      <c r="A196" t="s">
        <v>192</v>
      </c>
      <c r="B196" s="67">
        <v>718</v>
      </c>
      <c r="C196" s="3">
        <v>0.25087108013937298</v>
      </c>
      <c r="D196">
        <v>31.1</v>
      </c>
      <c r="E196" s="4">
        <v>37750</v>
      </c>
      <c r="F196" s="7">
        <v>5.4</v>
      </c>
      <c r="G196" s="6">
        <v>51228387</v>
      </c>
    </row>
    <row r="197" spans="1:7" x14ac:dyDescent="0.25">
      <c r="A197" t="s">
        <v>193</v>
      </c>
      <c r="B197" s="67">
        <v>4475</v>
      </c>
      <c r="C197" s="3">
        <v>-5.1906779661016998E-2</v>
      </c>
      <c r="D197">
        <v>22.4</v>
      </c>
      <c r="E197" s="4">
        <v>44766</v>
      </c>
      <c r="F197" s="7">
        <v>5.3</v>
      </c>
      <c r="G197" s="6">
        <v>371595708</v>
      </c>
    </row>
    <row r="198" spans="1:7" x14ac:dyDescent="0.25">
      <c r="A198" t="s">
        <v>194</v>
      </c>
      <c r="B198" s="67">
        <v>208497</v>
      </c>
      <c r="C198" s="3">
        <v>-8.6865978205055098E-3</v>
      </c>
      <c r="D198">
        <v>19.100000000000001</v>
      </c>
      <c r="E198" s="4">
        <v>48923</v>
      </c>
      <c r="F198" s="7">
        <v>6.9</v>
      </c>
      <c r="G198" s="6">
        <v>14433871826</v>
      </c>
    </row>
    <row r="199" spans="1:7" x14ac:dyDescent="0.25">
      <c r="A199" t="s">
        <v>195</v>
      </c>
      <c r="B199" s="67">
        <v>3460</v>
      </c>
      <c r="C199" s="3">
        <v>5.9075604530149997E-2</v>
      </c>
      <c r="D199">
        <v>6</v>
      </c>
      <c r="E199" s="4">
        <v>87700</v>
      </c>
      <c r="F199" s="3">
        <v>4.2</v>
      </c>
      <c r="G199" s="6">
        <v>1038491369</v>
      </c>
    </row>
    <row r="200" spans="1:7" x14ac:dyDescent="0.25">
      <c r="A200" t="s">
        <v>196</v>
      </c>
      <c r="B200" s="67">
        <v>7935</v>
      </c>
      <c r="C200" s="3">
        <v>2.55913144629701E-2</v>
      </c>
      <c r="D200">
        <v>9</v>
      </c>
      <c r="E200" s="4">
        <v>64478</v>
      </c>
      <c r="F200" s="7">
        <v>4.2</v>
      </c>
      <c r="G200" s="6">
        <v>1410925482</v>
      </c>
    </row>
    <row r="201" spans="1:7" x14ac:dyDescent="0.25">
      <c r="A201" t="s">
        <v>197</v>
      </c>
      <c r="B201" s="67">
        <v>36</v>
      </c>
      <c r="C201" s="3">
        <v>3</v>
      </c>
      <c r="D201">
        <v>0</v>
      </c>
      <c r="E201" s="4" t="e">
        <v>#N/A</v>
      </c>
      <c r="F201" s="7">
        <v>6.9</v>
      </c>
      <c r="G201" s="6">
        <v>407658</v>
      </c>
    </row>
    <row r="202" spans="1:7" x14ac:dyDescent="0.25">
      <c r="A202" t="s">
        <v>198</v>
      </c>
      <c r="B202" s="67">
        <v>7330</v>
      </c>
      <c r="C202" s="3">
        <v>1.1034482758620699E-2</v>
      </c>
      <c r="D202">
        <v>37.9</v>
      </c>
      <c r="E202" s="4">
        <v>31573</v>
      </c>
      <c r="F202" s="7">
        <v>6.5</v>
      </c>
      <c r="G202" s="6">
        <v>1712027119</v>
      </c>
    </row>
    <row r="203" spans="1:7" x14ac:dyDescent="0.25">
      <c r="A203" t="s">
        <v>199</v>
      </c>
      <c r="B203" s="67">
        <v>335</v>
      </c>
      <c r="C203" s="3">
        <v>-1.7595307917888599E-2</v>
      </c>
      <c r="D203">
        <v>23.9</v>
      </c>
      <c r="E203" s="4">
        <v>93125</v>
      </c>
      <c r="F203" s="7">
        <v>4.5999999999999996</v>
      </c>
      <c r="G203" s="6">
        <v>36901888</v>
      </c>
    </row>
    <row r="204" spans="1:7" x14ac:dyDescent="0.25">
      <c r="A204" t="s">
        <v>200</v>
      </c>
      <c r="B204" s="67">
        <v>380583</v>
      </c>
      <c r="C204" s="3">
        <v>3.3176603449867302E-2</v>
      </c>
      <c r="D204">
        <v>15.6</v>
      </c>
      <c r="E204" s="4">
        <v>56830</v>
      </c>
      <c r="F204" s="7">
        <v>5</v>
      </c>
      <c r="G204" s="6">
        <v>43091786266</v>
      </c>
    </row>
    <row r="205" spans="1:7" x14ac:dyDescent="0.25">
      <c r="A205" t="s">
        <v>201</v>
      </c>
      <c r="B205" s="67">
        <v>272</v>
      </c>
      <c r="C205" s="3">
        <v>-0.18562874251497</v>
      </c>
      <c r="D205">
        <v>47.1</v>
      </c>
      <c r="E205" s="4">
        <v>24125</v>
      </c>
      <c r="F205" s="7">
        <v>5.3</v>
      </c>
      <c r="G205" s="6">
        <v>27663699</v>
      </c>
    </row>
    <row r="206" spans="1:7" x14ac:dyDescent="0.25">
      <c r="A206" t="s">
        <v>202</v>
      </c>
      <c r="B206" s="67">
        <v>2191</v>
      </c>
      <c r="C206" s="3">
        <v>0.17669172932330801</v>
      </c>
      <c r="D206">
        <v>17.399999999999999</v>
      </c>
      <c r="E206" s="4">
        <v>52159</v>
      </c>
      <c r="F206" s="7">
        <v>4.3</v>
      </c>
      <c r="G206" s="6">
        <v>254205997</v>
      </c>
    </row>
    <row r="207" spans="1:7" x14ac:dyDescent="0.25">
      <c r="A207" t="s">
        <v>203</v>
      </c>
      <c r="B207" s="67">
        <v>1720</v>
      </c>
      <c r="C207" s="3">
        <v>0.42857142857142899</v>
      </c>
      <c r="D207">
        <v>1.8</v>
      </c>
      <c r="E207" s="4">
        <v>66750</v>
      </c>
      <c r="F207" s="7">
        <v>4.7</v>
      </c>
      <c r="G207" s="6">
        <v>201619029</v>
      </c>
    </row>
    <row r="208" spans="1:7" x14ac:dyDescent="0.25">
      <c r="A208" t="s">
        <v>204</v>
      </c>
      <c r="B208" s="67">
        <v>67598</v>
      </c>
      <c r="C208" s="3">
        <v>5.84348479629224E-2</v>
      </c>
      <c r="D208">
        <v>11.3</v>
      </c>
      <c r="E208" s="4">
        <v>62332</v>
      </c>
      <c r="F208" s="7">
        <v>4.8</v>
      </c>
      <c r="G208" s="6">
        <v>6683577281</v>
      </c>
    </row>
    <row r="209" spans="1:7" x14ac:dyDescent="0.25">
      <c r="A209" t="s">
        <v>205</v>
      </c>
      <c r="B209" s="67">
        <v>4131</v>
      </c>
      <c r="C209" s="3">
        <v>5.0076258261311603E-2</v>
      </c>
      <c r="D209">
        <v>19.3</v>
      </c>
      <c r="E209" s="4">
        <v>36158</v>
      </c>
      <c r="F209" s="7">
        <v>4.3</v>
      </c>
      <c r="G209" s="6">
        <v>792190519</v>
      </c>
    </row>
    <row r="210" spans="1:7" x14ac:dyDescent="0.25">
      <c r="A210" t="s">
        <v>206</v>
      </c>
      <c r="B210" s="67">
        <v>2409</v>
      </c>
      <c r="C210" s="3">
        <v>7.1619217081850595E-2</v>
      </c>
      <c r="D210">
        <v>13.7</v>
      </c>
      <c r="E210" s="4">
        <v>58472</v>
      </c>
      <c r="F210" s="7">
        <v>4.8</v>
      </c>
      <c r="G210" s="6">
        <v>168437744</v>
      </c>
    </row>
    <row r="211" spans="1:7" x14ac:dyDescent="0.25">
      <c r="A211" t="s">
        <v>207</v>
      </c>
      <c r="B211" s="67">
        <v>1375</v>
      </c>
      <c r="C211" s="3">
        <v>0.22222222222222199</v>
      </c>
      <c r="D211">
        <v>18.100000000000001</v>
      </c>
      <c r="E211" s="4">
        <v>40833</v>
      </c>
      <c r="F211" s="7">
        <v>4.8</v>
      </c>
      <c r="G211" s="6">
        <v>48151029</v>
      </c>
    </row>
    <row r="212" spans="1:7" x14ac:dyDescent="0.25">
      <c r="A212" t="s">
        <v>208</v>
      </c>
      <c r="B212" s="67">
        <v>1114</v>
      </c>
      <c r="C212" s="3">
        <v>-0.114467408585056</v>
      </c>
      <c r="D212">
        <v>26.3</v>
      </c>
      <c r="E212" s="4">
        <v>43229</v>
      </c>
      <c r="F212" s="7">
        <v>5.0999999999999996</v>
      </c>
      <c r="G212" s="6">
        <v>57014606</v>
      </c>
    </row>
    <row r="213" spans="1:7" x14ac:dyDescent="0.25">
      <c r="A213" t="s">
        <v>209</v>
      </c>
      <c r="B213" s="67">
        <v>33135</v>
      </c>
      <c r="C213" s="3">
        <v>0.35949616378779797</v>
      </c>
      <c r="D213">
        <v>11.6</v>
      </c>
      <c r="E213" s="4">
        <v>85047</v>
      </c>
      <c r="F213" s="7">
        <v>4.0999999999999996</v>
      </c>
      <c r="G213" s="6">
        <v>5132178735</v>
      </c>
    </row>
    <row r="214" spans="1:7" x14ac:dyDescent="0.25">
      <c r="A214" t="s">
        <v>210</v>
      </c>
      <c r="B214" s="67">
        <v>3735</v>
      </c>
      <c r="C214" s="3">
        <v>-6.1321940185976399E-2</v>
      </c>
      <c r="D214">
        <v>11.3</v>
      </c>
      <c r="E214" s="4">
        <v>60395</v>
      </c>
      <c r="F214" s="7">
        <v>5</v>
      </c>
      <c r="G214" s="6" t="e">
        <v>#N/A</v>
      </c>
    </row>
    <row r="215" spans="1:7" x14ac:dyDescent="0.25">
      <c r="A215" t="s">
        <v>211</v>
      </c>
      <c r="B215" s="67">
        <v>1134</v>
      </c>
      <c r="C215" s="3">
        <v>0.62231759656652397</v>
      </c>
      <c r="D215">
        <v>48.8</v>
      </c>
      <c r="E215" s="4">
        <v>34773</v>
      </c>
      <c r="F215" s="7">
        <v>4.5999999999999996</v>
      </c>
      <c r="G215" s="6">
        <v>28344381</v>
      </c>
    </row>
    <row r="216" spans="1:7" x14ac:dyDescent="0.25">
      <c r="A216" t="s">
        <v>212</v>
      </c>
      <c r="B216" s="67">
        <v>30859</v>
      </c>
      <c r="C216" s="3">
        <v>0.100221049629207</v>
      </c>
      <c r="D216">
        <v>8.4</v>
      </c>
      <c r="E216" s="4">
        <v>70007</v>
      </c>
      <c r="F216" s="7">
        <v>4.0999999999999996</v>
      </c>
      <c r="G216" s="6">
        <v>5067660441</v>
      </c>
    </row>
    <row r="217" spans="1:7" x14ac:dyDescent="0.25">
      <c r="A217" t="s">
        <v>213</v>
      </c>
      <c r="B217" s="67">
        <v>850</v>
      </c>
      <c r="C217" s="3">
        <v>-0.216589861751152</v>
      </c>
      <c r="D217">
        <v>35.1</v>
      </c>
      <c r="E217" s="4">
        <v>32895</v>
      </c>
      <c r="F217" s="7">
        <v>6.3</v>
      </c>
      <c r="G217" s="6">
        <v>98332644</v>
      </c>
    </row>
    <row r="218" spans="1:7" x14ac:dyDescent="0.25">
      <c r="A218" t="s">
        <v>214</v>
      </c>
      <c r="B218" s="67">
        <v>226097</v>
      </c>
      <c r="C218" s="3">
        <v>5.6286177464038599E-2</v>
      </c>
      <c r="D218">
        <v>13.1</v>
      </c>
      <c r="E218" s="4">
        <v>56819</v>
      </c>
      <c r="F218" s="7">
        <v>5.2</v>
      </c>
      <c r="G218" s="6">
        <v>21118753121</v>
      </c>
    </row>
    <row r="219" spans="1:7" x14ac:dyDescent="0.25">
      <c r="A219" t="s">
        <v>215</v>
      </c>
      <c r="B219" s="67">
        <v>774</v>
      </c>
      <c r="C219" s="3">
        <v>-0.26003824091778199</v>
      </c>
      <c r="D219">
        <v>23.1</v>
      </c>
      <c r="E219" s="4">
        <v>33162</v>
      </c>
      <c r="F219" s="7">
        <v>6.3</v>
      </c>
      <c r="G219" s="6">
        <v>50355607</v>
      </c>
    </row>
    <row r="220" spans="1:7" x14ac:dyDescent="0.25">
      <c r="A220" t="s">
        <v>216</v>
      </c>
      <c r="B220" s="67">
        <v>79483</v>
      </c>
      <c r="C220" s="3">
        <v>6.8592785792070607E-2</v>
      </c>
      <c r="D220">
        <v>14.4</v>
      </c>
      <c r="E220" s="4">
        <v>52990</v>
      </c>
      <c r="F220" s="7">
        <v>5.2</v>
      </c>
      <c r="G220" s="6">
        <v>7156028883</v>
      </c>
    </row>
    <row r="221" spans="1:7" x14ac:dyDescent="0.25">
      <c r="A221" t="s">
        <v>217</v>
      </c>
      <c r="B221" s="67">
        <v>10584</v>
      </c>
      <c r="C221" s="3">
        <v>-8.7664856477889797E-2</v>
      </c>
      <c r="D221">
        <v>13.9</v>
      </c>
      <c r="E221" s="4">
        <v>51599</v>
      </c>
      <c r="F221" s="7">
        <v>4.4000000000000004</v>
      </c>
      <c r="G221" s="6">
        <v>974357004</v>
      </c>
    </row>
    <row r="222" spans="1:7" x14ac:dyDescent="0.25">
      <c r="A222" t="s">
        <v>218</v>
      </c>
      <c r="B222" s="67">
        <v>238</v>
      </c>
      <c r="C222" s="3">
        <v>-0.23961661341852999</v>
      </c>
      <c r="D222">
        <v>0.8</v>
      </c>
      <c r="E222" s="4">
        <v>70714</v>
      </c>
      <c r="F222" s="7">
        <v>4.4000000000000004</v>
      </c>
      <c r="G222" s="6">
        <v>34749698</v>
      </c>
    </row>
    <row r="223" spans="1:7" x14ac:dyDescent="0.25">
      <c r="A223" t="s">
        <v>219</v>
      </c>
      <c r="B223" s="67">
        <v>660</v>
      </c>
      <c r="C223" s="3">
        <v>0.38655462184874001</v>
      </c>
      <c r="D223">
        <v>36.1</v>
      </c>
      <c r="E223" s="4">
        <v>25313</v>
      </c>
      <c r="F223" s="7">
        <v>9.5</v>
      </c>
      <c r="G223" s="6">
        <v>18171810</v>
      </c>
    </row>
    <row r="224" spans="1:7" x14ac:dyDescent="0.25">
      <c r="A224" t="s">
        <v>220</v>
      </c>
      <c r="B224" s="67">
        <v>8684</v>
      </c>
      <c r="C224" s="3">
        <v>0.26866325785244699</v>
      </c>
      <c r="D224">
        <v>9.4</v>
      </c>
      <c r="E224" s="4">
        <v>89073</v>
      </c>
      <c r="F224" s="7">
        <v>5.3000000000000007</v>
      </c>
      <c r="G224" s="6">
        <v>710438053</v>
      </c>
    </row>
    <row r="225" spans="1:7" x14ac:dyDescent="0.25">
      <c r="A225" t="s">
        <v>221</v>
      </c>
      <c r="B225" s="67">
        <v>1872</v>
      </c>
      <c r="C225" s="3">
        <v>0.32954545454545398</v>
      </c>
      <c r="D225">
        <v>9.6</v>
      </c>
      <c r="E225" s="4">
        <v>42885</v>
      </c>
      <c r="F225" s="7">
        <v>4.5999999999999996</v>
      </c>
      <c r="G225" s="6">
        <v>97837744</v>
      </c>
    </row>
    <row r="226" spans="1:7" x14ac:dyDescent="0.25">
      <c r="A226" t="s">
        <v>222</v>
      </c>
      <c r="B226" s="67">
        <v>142</v>
      </c>
      <c r="C226" s="3">
        <v>0.20338983050847501</v>
      </c>
      <c r="D226">
        <v>23.2</v>
      </c>
      <c r="E226" s="4" t="e">
        <v>#N/A</v>
      </c>
      <c r="F226" s="7">
        <v>6.9</v>
      </c>
      <c r="G226" s="6">
        <v>15549077</v>
      </c>
    </row>
    <row r="227" spans="1:7" x14ac:dyDescent="0.25">
      <c r="A227" t="s">
        <v>223</v>
      </c>
      <c r="B227" s="67">
        <v>33214</v>
      </c>
      <c r="C227" s="3">
        <v>-6.2598780763152007E-2</v>
      </c>
      <c r="D227">
        <v>24.1</v>
      </c>
      <c r="E227" s="4">
        <v>39562</v>
      </c>
      <c r="F227" s="7">
        <v>5.0999999999999996</v>
      </c>
      <c r="G227" s="6">
        <v>2596802743</v>
      </c>
    </row>
    <row r="228" spans="1:7" x14ac:dyDescent="0.25">
      <c r="A228" t="s">
        <v>224</v>
      </c>
      <c r="B228" s="67">
        <v>439</v>
      </c>
      <c r="C228" s="3">
        <v>0.47811447811447799</v>
      </c>
      <c r="D228">
        <v>8</v>
      </c>
      <c r="E228" s="4">
        <v>44583</v>
      </c>
      <c r="F228" s="7">
        <v>3.7</v>
      </c>
      <c r="G228" s="6">
        <v>33920568</v>
      </c>
    </row>
    <row r="229" spans="1:7" x14ac:dyDescent="0.25">
      <c r="A229" t="s">
        <v>225</v>
      </c>
      <c r="B229" s="67">
        <v>8089</v>
      </c>
      <c r="C229" s="3">
        <v>-6.0183571511560403E-2</v>
      </c>
      <c r="D229">
        <v>13.4</v>
      </c>
      <c r="E229" s="4">
        <v>41977</v>
      </c>
      <c r="F229" s="7">
        <v>6.9</v>
      </c>
      <c r="G229" s="6">
        <v>1199358361</v>
      </c>
    </row>
    <row r="230" spans="1:7" x14ac:dyDescent="0.25">
      <c r="A230" t="s">
        <v>226</v>
      </c>
      <c r="B230" s="67">
        <v>16793</v>
      </c>
      <c r="C230" s="3">
        <v>0.15495185694635499</v>
      </c>
      <c r="D230">
        <v>23.7</v>
      </c>
      <c r="E230" s="4">
        <v>45152</v>
      </c>
      <c r="F230" s="7">
        <v>4.9000000000000004</v>
      </c>
      <c r="G230" s="6">
        <v>1343638060</v>
      </c>
    </row>
    <row r="231" spans="1:7" x14ac:dyDescent="0.25">
      <c r="A231" t="s">
        <v>227</v>
      </c>
      <c r="B231" s="67">
        <v>73</v>
      </c>
      <c r="C231" s="3" t="e">
        <v>#N/A</v>
      </c>
      <c r="D231">
        <v>0</v>
      </c>
      <c r="E231" s="4">
        <v>173750</v>
      </c>
      <c r="F231" s="7">
        <v>4.0999999999999996</v>
      </c>
      <c r="G231" s="6" t="e">
        <v>#N/A</v>
      </c>
    </row>
    <row r="232" spans="1:7" x14ac:dyDescent="0.25">
      <c r="A232" t="s">
        <v>228</v>
      </c>
      <c r="B232" s="67">
        <v>4898</v>
      </c>
      <c r="C232" s="3">
        <v>5.4694229112833802E-2</v>
      </c>
      <c r="D232">
        <v>9.3000000000000007</v>
      </c>
      <c r="E232" s="4">
        <v>70099</v>
      </c>
      <c r="F232" s="7">
        <v>5</v>
      </c>
      <c r="G232" s="6">
        <v>509591422</v>
      </c>
    </row>
    <row r="233" spans="1:7" x14ac:dyDescent="0.25">
      <c r="A233" t="s">
        <v>229</v>
      </c>
      <c r="B233" s="67">
        <v>2977</v>
      </c>
      <c r="C233" s="3">
        <v>1.0179843909060101E-2</v>
      </c>
      <c r="D233">
        <v>7.9</v>
      </c>
      <c r="E233" s="4">
        <v>45000</v>
      </c>
      <c r="F233" s="7">
        <v>5.0999999999999996</v>
      </c>
      <c r="G233" s="6">
        <v>278981531</v>
      </c>
    </row>
    <row r="234" spans="1:7" x14ac:dyDescent="0.25">
      <c r="A234" t="s">
        <v>230</v>
      </c>
      <c r="B234" s="67">
        <v>536</v>
      </c>
      <c r="C234" s="3">
        <v>-0.337453646477132</v>
      </c>
      <c r="D234">
        <v>17.7</v>
      </c>
      <c r="E234" s="4">
        <v>52917</v>
      </c>
      <c r="F234" s="7">
        <v>4.4000000000000004</v>
      </c>
      <c r="G234" s="6">
        <v>70695715</v>
      </c>
    </row>
    <row r="235" spans="1:7" x14ac:dyDescent="0.25">
      <c r="A235" t="s">
        <v>231</v>
      </c>
      <c r="B235" s="67">
        <v>60854</v>
      </c>
      <c r="C235" s="3">
        <v>4.0185973368887101E-2</v>
      </c>
      <c r="D235">
        <v>14.4</v>
      </c>
      <c r="E235" s="4">
        <v>60606</v>
      </c>
      <c r="F235" s="7">
        <v>4.0999999999999996</v>
      </c>
      <c r="G235" s="6">
        <v>5257557002</v>
      </c>
    </row>
    <row r="236" spans="1:7" x14ac:dyDescent="0.25">
      <c r="A236" t="s">
        <v>232</v>
      </c>
      <c r="B236" s="67">
        <v>3015</v>
      </c>
      <c r="C236" s="3">
        <v>0.60543130990415295</v>
      </c>
      <c r="D236">
        <v>22.1</v>
      </c>
      <c r="E236" s="4">
        <v>33514</v>
      </c>
      <c r="F236" s="7">
        <v>4.9000000000000004</v>
      </c>
      <c r="G236" s="6">
        <v>128882039</v>
      </c>
    </row>
    <row r="237" spans="1:7" x14ac:dyDescent="0.25">
      <c r="A237" t="s">
        <v>233</v>
      </c>
      <c r="B237" s="67">
        <v>20524</v>
      </c>
      <c r="C237" s="3">
        <v>-2.5404815043449401E-2</v>
      </c>
      <c r="D237">
        <v>21.4</v>
      </c>
      <c r="E237" s="4">
        <v>45766</v>
      </c>
      <c r="F237" s="7">
        <v>4.2</v>
      </c>
      <c r="G237" s="6">
        <v>1273100691</v>
      </c>
    </row>
    <row r="238" spans="1:7" x14ac:dyDescent="0.25">
      <c r="A238" t="s">
        <v>234</v>
      </c>
      <c r="B238" s="67">
        <v>889</v>
      </c>
      <c r="C238" s="3">
        <v>0.171277997364954</v>
      </c>
      <c r="D238">
        <v>24.5</v>
      </c>
      <c r="E238" s="4">
        <v>23333</v>
      </c>
      <c r="F238" s="7">
        <v>4.5</v>
      </c>
      <c r="G238" s="6">
        <v>23202921</v>
      </c>
    </row>
    <row r="239" spans="1:7" x14ac:dyDescent="0.25">
      <c r="A239" t="s">
        <v>235</v>
      </c>
      <c r="B239" s="67">
        <v>295483</v>
      </c>
      <c r="C239" s="3">
        <v>3.74522498736026E-2</v>
      </c>
      <c r="D239">
        <v>17.399999999999999</v>
      </c>
      <c r="E239" s="4">
        <v>51667</v>
      </c>
      <c r="F239" s="7">
        <v>5.7</v>
      </c>
      <c r="G239" s="6">
        <v>29552882234</v>
      </c>
    </row>
    <row r="240" spans="1:7" x14ac:dyDescent="0.25">
      <c r="A240" t="s">
        <v>236</v>
      </c>
      <c r="B240" s="67">
        <v>87815</v>
      </c>
      <c r="C240" s="3">
        <v>-2.8025280308145301E-2</v>
      </c>
      <c r="D240">
        <v>26.2</v>
      </c>
      <c r="E240" s="4">
        <v>44064</v>
      </c>
      <c r="F240" s="7">
        <v>5.3</v>
      </c>
      <c r="G240" s="6">
        <v>7704927371</v>
      </c>
    </row>
    <row r="241" spans="1:7" x14ac:dyDescent="0.25">
      <c r="A241" t="s">
        <v>237</v>
      </c>
      <c r="B241" s="67">
        <v>2764</v>
      </c>
      <c r="C241" s="3">
        <v>-6.4701653486700199E-3</v>
      </c>
      <c r="D241">
        <v>27.5</v>
      </c>
      <c r="E241" s="4">
        <v>31903</v>
      </c>
      <c r="F241" s="7">
        <v>5.1999999999999993</v>
      </c>
      <c r="G241" s="6">
        <v>120771249</v>
      </c>
    </row>
    <row r="242" spans="1:7" x14ac:dyDescent="0.25">
      <c r="A242" t="s">
        <v>238</v>
      </c>
      <c r="B242" s="67">
        <v>381</v>
      </c>
      <c r="C242" s="3">
        <v>-0.21118012422360199</v>
      </c>
      <c r="D242">
        <v>24.9</v>
      </c>
      <c r="E242" s="4">
        <v>36354</v>
      </c>
      <c r="F242" s="7">
        <v>5.3</v>
      </c>
      <c r="G242" s="6">
        <v>29116577</v>
      </c>
    </row>
    <row r="243" spans="1:7" x14ac:dyDescent="0.25">
      <c r="A243" t="s">
        <v>239</v>
      </c>
      <c r="B243" s="67">
        <v>577</v>
      </c>
      <c r="C243" s="3">
        <v>-0.40941658137154602</v>
      </c>
      <c r="D243">
        <v>19.100000000000001</v>
      </c>
      <c r="E243" s="4">
        <v>31528</v>
      </c>
      <c r="F243" s="7">
        <v>5.4</v>
      </c>
      <c r="G243" s="6">
        <v>45357341</v>
      </c>
    </row>
    <row r="244" spans="1:7" x14ac:dyDescent="0.25">
      <c r="A244" t="s">
        <v>240</v>
      </c>
      <c r="B244" s="67">
        <v>537113</v>
      </c>
      <c r="C244" s="3">
        <v>3.8507570616225499E-2</v>
      </c>
      <c r="D244">
        <v>14.5</v>
      </c>
      <c r="E244" s="4">
        <v>58646</v>
      </c>
      <c r="F244" s="7">
        <v>5.7</v>
      </c>
      <c r="G244" s="6">
        <v>55175272525</v>
      </c>
    </row>
    <row r="245" spans="1:7" x14ac:dyDescent="0.25">
      <c r="A245" t="s">
        <v>241</v>
      </c>
      <c r="B245" s="67">
        <v>49291</v>
      </c>
      <c r="C245" s="3">
        <v>-5.7533460803059301E-2</v>
      </c>
      <c r="D245">
        <v>26.2</v>
      </c>
      <c r="E245" s="4">
        <v>37832</v>
      </c>
      <c r="F245" s="7">
        <v>7.5</v>
      </c>
      <c r="G245" s="6">
        <v>4111783760</v>
      </c>
    </row>
    <row r="246" spans="1:7" x14ac:dyDescent="0.25">
      <c r="A246" t="s">
        <v>242</v>
      </c>
      <c r="B246" s="67">
        <v>202</v>
      </c>
      <c r="C246" s="3">
        <v>-7.3394495412843999E-2</v>
      </c>
      <c r="D246">
        <v>5.9</v>
      </c>
      <c r="E246" s="4">
        <v>54297</v>
      </c>
      <c r="F246" s="7">
        <v>7.5</v>
      </c>
      <c r="G246" s="6">
        <v>15634104</v>
      </c>
    </row>
    <row r="247" spans="1:7" x14ac:dyDescent="0.25">
      <c r="A247" t="s">
        <v>243</v>
      </c>
      <c r="B247" s="67">
        <v>191</v>
      </c>
      <c r="C247" s="3">
        <v>-0.53300733496332497</v>
      </c>
      <c r="D247">
        <v>12.6</v>
      </c>
      <c r="E247" s="4">
        <v>35208</v>
      </c>
      <c r="F247" s="7">
        <v>5.7</v>
      </c>
      <c r="G247" s="6">
        <v>13897400</v>
      </c>
    </row>
    <row r="248" spans="1:7" x14ac:dyDescent="0.25">
      <c r="A248" t="s">
        <v>244</v>
      </c>
      <c r="B248" s="67">
        <v>6098</v>
      </c>
      <c r="C248" s="3">
        <v>-4.7336353694735198E-2</v>
      </c>
      <c r="D248">
        <v>25.7</v>
      </c>
      <c r="E248" s="4">
        <v>32224</v>
      </c>
      <c r="F248" s="7">
        <v>7.3</v>
      </c>
      <c r="G248" s="6">
        <v>311729614</v>
      </c>
    </row>
    <row r="249" spans="1:7" x14ac:dyDescent="0.25">
      <c r="A249" t="s">
        <v>245</v>
      </c>
      <c r="B249" s="67">
        <v>536</v>
      </c>
      <c r="C249" s="3">
        <v>-7.9037800687285206E-2</v>
      </c>
      <c r="D249">
        <v>6.1</v>
      </c>
      <c r="E249" s="4">
        <v>55000</v>
      </c>
      <c r="F249" s="7">
        <v>4.7</v>
      </c>
      <c r="G249" s="6">
        <v>35231655</v>
      </c>
    </row>
    <row r="250" spans="1:7" x14ac:dyDescent="0.25">
      <c r="A250" t="s">
        <v>246</v>
      </c>
      <c r="B250" s="67">
        <v>133074</v>
      </c>
      <c r="C250" s="3">
        <v>3.3560383059035498E-2</v>
      </c>
      <c r="D250">
        <v>14.9</v>
      </c>
      <c r="E250" s="4">
        <v>59676</v>
      </c>
      <c r="F250" s="7">
        <v>5.4</v>
      </c>
      <c r="G250" s="6">
        <v>9703303303</v>
      </c>
    </row>
    <row r="251" spans="1:7" x14ac:dyDescent="0.25">
      <c r="A251" t="s">
        <v>247</v>
      </c>
      <c r="B251" s="67">
        <v>164</v>
      </c>
      <c r="C251" s="3">
        <v>0.32258064516128998</v>
      </c>
      <c r="D251">
        <v>19.5</v>
      </c>
      <c r="E251" s="4">
        <v>66250</v>
      </c>
      <c r="F251" s="7">
        <v>4.55</v>
      </c>
      <c r="G251" s="6">
        <v>15286742</v>
      </c>
    </row>
    <row r="252" spans="1:7" x14ac:dyDescent="0.25">
      <c r="A252" t="s">
        <v>248</v>
      </c>
      <c r="B252" s="67">
        <v>191</v>
      </c>
      <c r="C252" s="3">
        <v>0.69026548672566401</v>
      </c>
      <c r="D252">
        <v>17.8</v>
      </c>
      <c r="E252" s="4">
        <v>61771</v>
      </c>
      <c r="F252" s="7">
        <v>6.6</v>
      </c>
      <c r="G252" s="6">
        <v>6332675</v>
      </c>
    </row>
    <row r="253" spans="1:7" x14ac:dyDescent="0.25">
      <c r="A253" t="s">
        <v>249</v>
      </c>
      <c r="B253" s="67">
        <v>18415</v>
      </c>
      <c r="C253" s="3">
        <v>0.23956650511577801</v>
      </c>
      <c r="D253">
        <v>2.8</v>
      </c>
      <c r="E253" s="4">
        <v>124090</v>
      </c>
      <c r="F253" s="7">
        <v>4.4000000000000004</v>
      </c>
      <c r="G253" s="6">
        <v>2960722044</v>
      </c>
    </row>
    <row r="254" spans="1:7" x14ac:dyDescent="0.25">
      <c r="A254" t="s">
        <v>250</v>
      </c>
      <c r="B254" s="67">
        <v>24</v>
      </c>
      <c r="C254" s="3">
        <v>-0.04</v>
      </c>
      <c r="D254">
        <v>8.3000000000000007</v>
      </c>
      <c r="E254" s="4" t="e">
        <v>#N/A</v>
      </c>
      <c r="F254" s="7">
        <v>5.7</v>
      </c>
      <c r="G254" s="6">
        <v>2592336</v>
      </c>
    </row>
    <row r="255" spans="1:7" x14ac:dyDescent="0.25">
      <c r="A255" t="s">
        <v>251</v>
      </c>
      <c r="B255" s="67">
        <v>17570</v>
      </c>
      <c r="C255" s="3">
        <v>-0.138894334444227</v>
      </c>
      <c r="D255">
        <v>13.1</v>
      </c>
      <c r="E255" s="4">
        <v>53344</v>
      </c>
      <c r="F255" s="7">
        <v>4.8</v>
      </c>
      <c r="G255" s="6">
        <v>915369798</v>
      </c>
    </row>
    <row r="256" spans="1:7" x14ac:dyDescent="0.25">
      <c r="A256" t="s">
        <v>252</v>
      </c>
      <c r="B256" s="67">
        <v>2579</v>
      </c>
      <c r="C256" s="3">
        <v>4.2834890965732101E-3</v>
      </c>
      <c r="D256">
        <v>13.2</v>
      </c>
      <c r="E256" s="4">
        <v>44191</v>
      </c>
      <c r="F256" s="7">
        <v>4.9000000000000004</v>
      </c>
      <c r="G256" s="6">
        <v>153326143</v>
      </c>
    </row>
    <row r="257" spans="1:7" x14ac:dyDescent="0.25">
      <c r="A257" t="s">
        <v>253</v>
      </c>
      <c r="B257" s="67">
        <v>434</v>
      </c>
      <c r="C257" s="3">
        <v>0.18904109589041099</v>
      </c>
      <c r="D257">
        <v>37.1</v>
      </c>
      <c r="E257" s="4">
        <v>28750</v>
      </c>
      <c r="F257" s="7">
        <v>5.0999999999999996</v>
      </c>
      <c r="G257" s="6">
        <v>43370353</v>
      </c>
    </row>
    <row r="258" spans="1:7" x14ac:dyDescent="0.25">
      <c r="A258" t="s">
        <v>254</v>
      </c>
      <c r="B258" s="67">
        <v>61695</v>
      </c>
      <c r="C258" s="3">
        <v>3.0758178233701999E-2</v>
      </c>
      <c r="D258">
        <v>12.4</v>
      </c>
      <c r="E258" s="4">
        <v>52063</v>
      </c>
      <c r="F258" s="7">
        <v>4.3</v>
      </c>
      <c r="G258" s="6">
        <v>9641870269</v>
      </c>
    </row>
    <row r="259" spans="1:7" x14ac:dyDescent="0.25">
      <c r="A259" t="s">
        <v>255</v>
      </c>
      <c r="B259" s="67">
        <v>1957</v>
      </c>
      <c r="C259" s="3">
        <v>0.25207933461292398</v>
      </c>
      <c r="D259">
        <v>13.8</v>
      </c>
      <c r="E259" s="4">
        <v>68051</v>
      </c>
      <c r="F259" s="7">
        <v>4</v>
      </c>
      <c r="G259" s="6" t="e">
        <v>#N/A</v>
      </c>
    </row>
    <row r="260" spans="1:7" x14ac:dyDescent="0.25">
      <c r="A260" t="s">
        <v>256</v>
      </c>
      <c r="B260" s="67">
        <v>115613</v>
      </c>
      <c r="C260" s="3">
        <v>3.08231391989729E-2</v>
      </c>
      <c r="D260">
        <v>10.4</v>
      </c>
      <c r="E260" s="4">
        <v>59928</v>
      </c>
      <c r="F260" s="7">
        <v>4.2</v>
      </c>
      <c r="G260" s="6">
        <v>17068933491</v>
      </c>
    </row>
    <row r="261" spans="1:7" x14ac:dyDescent="0.25">
      <c r="A261" t="s">
        <v>257</v>
      </c>
      <c r="B261" s="67">
        <v>15084</v>
      </c>
      <c r="C261" s="3">
        <v>4.9970017989206502E-3</v>
      </c>
      <c r="D261">
        <v>25.6</v>
      </c>
      <c r="E261" s="4">
        <v>36147</v>
      </c>
      <c r="F261" s="7">
        <v>7.9</v>
      </c>
      <c r="G261" s="6">
        <v>928648140</v>
      </c>
    </row>
    <row r="262" spans="1:7" x14ac:dyDescent="0.25">
      <c r="A262" t="s">
        <v>258</v>
      </c>
      <c r="B262" s="67">
        <v>14878</v>
      </c>
      <c r="C262" s="3">
        <v>9.2364170337738596E-2</v>
      </c>
      <c r="D262">
        <v>15.1</v>
      </c>
      <c r="E262" s="4">
        <v>46309</v>
      </c>
      <c r="F262" s="7">
        <v>4.2</v>
      </c>
      <c r="G262" s="6">
        <v>2231943851</v>
      </c>
    </row>
    <row r="263" spans="1:7" x14ac:dyDescent="0.25">
      <c r="A263" t="s">
        <v>259</v>
      </c>
      <c r="B263" s="67">
        <v>22010</v>
      </c>
      <c r="C263" s="3">
        <v>-9.2820047811392303E-2</v>
      </c>
      <c r="D263">
        <v>20.8</v>
      </c>
      <c r="E263" s="4">
        <v>43523</v>
      </c>
      <c r="F263" s="7">
        <v>6.6</v>
      </c>
      <c r="G263" s="6">
        <v>1724222494</v>
      </c>
    </row>
    <row r="264" spans="1:7" x14ac:dyDescent="0.25">
      <c r="A264" t="s">
        <v>260</v>
      </c>
      <c r="B264" s="67">
        <v>2050</v>
      </c>
      <c r="C264" s="3">
        <v>-0.19068298460323699</v>
      </c>
      <c r="D264">
        <v>22.7</v>
      </c>
      <c r="E264" s="4">
        <v>43571</v>
      </c>
      <c r="F264" s="7">
        <v>5.5</v>
      </c>
      <c r="G264" s="6">
        <v>133462824</v>
      </c>
    </row>
    <row r="265" spans="1:7" x14ac:dyDescent="0.25">
      <c r="A265" t="s">
        <v>261</v>
      </c>
      <c r="B265" s="67">
        <v>42831</v>
      </c>
      <c r="C265" s="3">
        <v>6.6588639589610796E-2</v>
      </c>
      <c r="D265">
        <v>16.7</v>
      </c>
      <c r="E265" s="4">
        <v>53117</v>
      </c>
      <c r="F265" s="7">
        <v>4.7666666666666666</v>
      </c>
      <c r="G265" s="6">
        <v>5354689863</v>
      </c>
    </row>
    <row r="266" spans="1:7" x14ac:dyDescent="0.25">
      <c r="A266" t="s">
        <v>262</v>
      </c>
      <c r="B266" s="67">
        <v>113148</v>
      </c>
      <c r="C266" s="3">
        <v>3.0032135021711599E-2</v>
      </c>
      <c r="D266">
        <v>14.6</v>
      </c>
      <c r="E266" s="4">
        <v>54331</v>
      </c>
      <c r="F266" s="7">
        <v>5.0250000000000004</v>
      </c>
      <c r="G266" s="6">
        <v>10331481566</v>
      </c>
    </row>
    <row r="267" spans="1:7" x14ac:dyDescent="0.25">
      <c r="A267" t="s">
        <v>263</v>
      </c>
      <c r="B267" s="67">
        <v>659</v>
      </c>
      <c r="C267" s="3">
        <v>-2.8023598820059E-2</v>
      </c>
      <c r="D267">
        <v>31.7</v>
      </c>
      <c r="E267" s="4">
        <v>26458</v>
      </c>
      <c r="F267" s="7">
        <v>4.6500000000000004</v>
      </c>
      <c r="G267" s="6">
        <v>38970302</v>
      </c>
    </row>
    <row r="268" spans="1:7" x14ac:dyDescent="0.25">
      <c r="A268" t="s">
        <v>264</v>
      </c>
      <c r="B268" s="67">
        <v>1105</v>
      </c>
      <c r="C268" s="3">
        <v>2.40963855421687E-2</v>
      </c>
      <c r="D268">
        <v>13.4</v>
      </c>
      <c r="E268" s="4">
        <v>52070</v>
      </c>
      <c r="F268" s="7">
        <v>4.4499999999999993</v>
      </c>
      <c r="G268" s="6">
        <v>1895575921</v>
      </c>
    </row>
    <row r="269" spans="1:7" x14ac:dyDescent="0.25">
      <c r="A269" t="s">
        <v>265</v>
      </c>
      <c r="B269" s="67">
        <v>1887</v>
      </c>
      <c r="C269" s="3">
        <v>-0.12638888888888899</v>
      </c>
      <c r="D269">
        <v>18.3</v>
      </c>
      <c r="E269" s="4">
        <v>42861</v>
      </c>
      <c r="F269" s="7">
        <v>4.5999999999999996</v>
      </c>
      <c r="G269" s="6">
        <v>183937284</v>
      </c>
    </row>
    <row r="270" spans="1:7" x14ac:dyDescent="0.25">
      <c r="A270" t="s">
        <v>266</v>
      </c>
      <c r="B270" s="67">
        <v>9342</v>
      </c>
      <c r="C270" s="3">
        <v>0.32830939854969399</v>
      </c>
      <c r="D270">
        <v>7.6</v>
      </c>
      <c r="E270" s="4">
        <v>77114</v>
      </c>
      <c r="F270" s="7">
        <v>3.6</v>
      </c>
      <c r="G270" s="6">
        <v>1502006221</v>
      </c>
    </row>
    <row r="271" spans="1:7" x14ac:dyDescent="0.25">
      <c r="A271" t="s">
        <v>267</v>
      </c>
      <c r="B271" s="67">
        <v>267</v>
      </c>
      <c r="C271" s="3">
        <v>-0.24362606232294601</v>
      </c>
      <c r="D271">
        <v>20.2</v>
      </c>
      <c r="E271" s="4">
        <v>34286</v>
      </c>
      <c r="F271" s="7">
        <v>7.5</v>
      </c>
      <c r="G271" s="6">
        <v>9642159</v>
      </c>
    </row>
    <row r="272" spans="1:7" x14ac:dyDescent="0.25">
      <c r="A272" t="s">
        <v>268</v>
      </c>
      <c r="B272" s="67">
        <v>692</v>
      </c>
      <c r="C272" s="3">
        <v>7.2868217054263607E-2</v>
      </c>
      <c r="D272">
        <v>32.9</v>
      </c>
      <c r="E272" s="4">
        <v>31429</v>
      </c>
      <c r="F272" s="7">
        <v>7.3</v>
      </c>
      <c r="G272" s="6">
        <v>22422925</v>
      </c>
    </row>
    <row r="273" spans="1:7" x14ac:dyDescent="0.25">
      <c r="A273" t="s">
        <v>269</v>
      </c>
      <c r="B273" s="67">
        <v>52169</v>
      </c>
      <c r="C273" s="3">
        <v>-7.6468014684902301E-3</v>
      </c>
      <c r="D273">
        <v>17.899999999999999</v>
      </c>
      <c r="E273" s="4">
        <v>53456</v>
      </c>
      <c r="F273" s="7">
        <v>6.5</v>
      </c>
      <c r="G273" s="6">
        <v>4000875892</v>
      </c>
    </row>
    <row r="274" spans="1:7" x14ac:dyDescent="0.25">
      <c r="A274" t="s">
        <v>270</v>
      </c>
      <c r="B274" s="67">
        <v>952</v>
      </c>
      <c r="C274" s="3">
        <v>-8.1967213114754106E-2</v>
      </c>
      <c r="D274">
        <v>4.8</v>
      </c>
      <c r="E274" s="4">
        <v>99519</v>
      </c>
      <c r="F274" s="7">
        <v>6.1</v>
      </c>
      <c r="G274" s="6">
        <v>1391684516</v>
      </c>
    </row>
    <row r="275" spans="1:7" x14ac:dyDescent="0.25">
      <c r="A275" t="s">
        <v>271</v>
      </c>
      <c r="B275" s="67">
        <v>3888</v>
      </c>
      <c r="C275" s="3">
        <v>0.76566757493187998</v>
      </c>
      <c r="D275">
        <v>3.3</v>
      </c>
      <c r="E275" s="4">
        <v>80492</v>
      </c>
      <c r="F275" s="7">
        <v>5.2</v>
      </c>
      <c r="G275" s="6">
        <v>474069580</v>
      </c>
    </row>
    <row r="276" spans="1:7" x14ac:dyDescent="0.25">
      <c r="A276" t="s">
        <v>272</v>
      </c>
      <c r="B276" s="67">
        <v>40198</v>
      </c>
      <c r="C276" s="3">
        <v>0.26301567851195501</v>
      </c>
      <c r="D276">
        <v>4.0999999999999996</v>
      </c>
      <c r="E276" s="4">
        <v>120229</v>
      </c>
      <c r="F276" s="7">
        <v>4.0999999999999996</v>
      </c>
      <c r="G276" s="6">
        <v>6890638625</v>
      </c>
    </row>
    <row r="277" spans="1:7" x14ac:dyDescent="0.25">
      <c r="A277" t="s">
        <v>273</v>
      </c>
      <c r="B277" s="67">
        <v>706</v>
      </c>
      <c r="C277" s="3">
        <v>0.77833753148614604</v>
      </c>
      <c r="D277">
        <v>21.8</v>
      </c>
      <c r="E277" s="4">
        <v>35682</v>
      </c>
      <c r="F277" s="7">
        <v>4.2</v>
      </c>
      <c r="G277" s="6">
        <v>17669248</v>
      </c>
    </row>
    <row r="278" spans="1:7" x14ac:dyDescent="0.25">
      <c r="A278" t="s">
        <v>274</v>
      </c>
      <c r="B278" s="67">
        <v>17421</v>
      </c>
      <c r="C278" s="3">
        <v>8.1646591332422705E-2</v>
      </c>
      <c r="D278">
        <v>15.8</v>
      </c>
      <c r="E278" s="4">
        <v>49802</v>
      </c>
      <c r="F278" s="7">
        <v>6.9</v>
      </c>
      <c r="G278" s="6">
        <v>1257338223</v>
      </c>
    </row>
    <row r="279" spans="1:7" x14ac:dyDescent="0.25">
      <c r="A279" t="s">
        <v>275</v>
      </c>
      <c r="B279" s="67">
        <v>521</v>
      </c>
      <c r="C279" s="3">
        <v>-0.122895622895623</v>
      </c>
      <c r="D279">
        <v>27.6</v>
      </c>
      <c r="E279" s="4">
        <v>43382</v>
      </c>
      <c r="F279" s="7">
        <v>4.4000000000000004</v>
      </c>
      <c r="G279" s="6">
        <v>78715511</v>
      </c>
    </row>
    <row r="280" spans="1:7" x14ac:dyDescent="0.25">
      <c r="A280" t="s">
        <v>276</v>
      </c>
      <c r="B280" s="67">
        <v>3768</v>
      </c>
      <c r="C280" s="3">
        <v>1.8653690186536901E-2</v>
      </c>
      <c r="D280">
        <v>17.899999999999999</v>
      </c>
      <c r="E280" s="4">
        <v>50040</v>
      </c>
      <c r="F280" s="7">
        <v>5</v>
      </c>
      <c r="G280" s="6">
        <v>339692973</v>
      </c>
    </row>
    <row r="281" spans="1:7" x14ac:dyDescent="0.25">
      <c r="A281" t="s">
        <v>277</v>
      </c>
      <c r="B281" s="67">
        <v>60166</v>
      </c>
      <c r="C281" s="3">
        <v>0.12877565569772201</v>
      </c>
      <c r="D281">
        <v>4.2</v>
      </c>
      <c r="E281" s="4">
        <v>102335</v>
      </c>
      <c r="F281" s="7">
        <v>4.9000000000000004</v>
      </c>
      <c r="G281" s="6">
        <v>10338197873</v>
      </c>
    </row>
    <row r="282" spans="1:7" x14ac:dyDescent="0.25">
      <c r="A282" t="s">
        <v>278</v>
      </c>
      <c r="B282" s="67">
        <v>4697</v>
      </c>
      <c r="C282" s="3">
        <v>-0.14708552751044099</v>
      </c>
      <c r="D282">
        <v>24.2</v>
      </c>
      <c r="E282" s="4">
        <v>48577</v>
      </c>
      <c r="F282" s="7">
        <v>6.6</v>
      </c>
      <c r="G282" s="6">
        <v>938503769</v>
      </c>
    </row>
    <row r="283" spans="1:7" x14ac:dyDescent="0.25">
      <c r="A283" t="s">
        <v>279</v>
      </c>
      <c r="B283" s="67">
        <v>197</v>
      </c>
      <c r="C283" s="3">
        <v>-0.15450643776824</v>
      </c>
      <c r="D283">
        <v>5.3</v>
      </c>
      <c r="E283" s="4">
        <v>79583</v>
      </c>
      <c r="F283" s="7">
        <v>4.2</v>
      </c>
      <c r="G283" s="6">
        <v>459083422</v>
      </c>
    </row>
    <row r="284" spans="1:7" x14ac:dyDescent="0.25">
      <c r="A284" t="s">
        <v>280</v>
      </c>
      <c r="B284" s="67">
        <v>39603</v>
      </c>
      <c r="C284" s="3">
        <v>6.4854400258126998E-2</v>
      </c>
      <c r="D284">
        <v>3.5</v>
      </c>
      <c r="E284" s="4">
        <v>88673</v>
      </c>
      <c r="F284" s="7">
        <v>4</v>
      </c>
      <c r="G284" s="6">
        <v>5699962638</v>
      </c>
    </row>
    <row r="285" spans="1:7" x14ac:dyDescent="0.25">
      <c r="A285" t="s">
        <v>281</v>
      </c>
      <c r="B285" s="67">
        <v>183965</v>
      </c>
      <c r="C285" s="3">
        <v>8.3434433856700296E-2</v>
      </c>
      <c r="D285">
        <v>9.8000000000000007</v>
      </c>
      <c r="E285" s="4">
        <v>66824</v>
      </c>
      <c r="F285" s="7">
        <v>4.7</v>
      </c>
      <c r="G285" s="6">
        <v>27902276065</v>
      </c>
    </row>
    <row r="286" spans="1:7" x14ac:dyDescent="0.25">
      <c r="A286" t="s">
        <v>282</v>
      </c>
      <c r="B286" s="67">
        <v>42983</v>
      </c>
      <c r="C286" s="3">
        <v>3.0149790293589E-2</v>
      </c>
      <c r="D286">
        <v>19.2</v>
      </c>
      <c r="E286" s="4">
        <v>47989</v>
      </c>
      <c r="F286" s="7">
        <v>4.5999999999999996</v>
      </c>
      <c r="G286" s="6">
        <v>11467707901</v>
      </c>
    </row>
    <row r="287" spans="1:7" x14ac:dyDescent="0.25">
      <c r="A287" t="s">
        <v>283</v>
      </c>
      <c r="B287" s="67">
        <v>664</v>
      </c>
      <c r="C287" s="3">
        <v>0.22283609576427299</v>
      </c>
      <c r="D287">
        <v>21.9</v>
      </c>
      <c r="E287" s="4">
        <v>43239</v>
      </c>
      <c r="F287" s="7">
        <v>6.3</v>
      </c>
      <c r="G287" s="6">
        <v>32595808</v>
      </c>
    </row>
    <row r="288" spans="1:7" x14ac:dyDescent="0.25">
      <c r="A288" t="s">
        <v>284</v>
      </c>
      <c r="B288" s="67">
        <v>73224</v>
      </c>
      <c r="C288" s="3">
        <v>-5.9325830493748401E-3</v>
      </c>
      <c r="D288">
        <v>16.3</v>
      </c>
      <c r="E288" s="4">
        <v>47483</v>
      </c>
      <c r="F288" s="7">
        <v>5.2</v>
      </c>
      <c r="G288" s="6">
        <v>3765961357</v>
      </c>
    </row>
    <row r="289" spans="1:7" x14ac:dyDescent="0.25">
      <c r="A289" t="s">
        <v>285</v>
      </c>
      <c r="B289" s="67">
        <v>3700</v>
      </c>
      <c r="C289" s="3">
        <v>-3.5453597497393102E-2</v>
      </c>
      <c r="D289">
        <v>5.2</v>
      </c>
      <c r="E289" s="4">
        <v>72188</v>
      </c>
      <c r="F289" s="7">
        <v>5.7</v>
      </c>
      <c r="G289" s="6">
        <v>499966762</v>
      </c>
    </row>
    <row r="290" spans="1:7" x14ac:dyDescent="0.25">
      <c r="A290" t="s">
        <v>286</v>
      </c>
      <c r="B290" s="67">
        <v>384</v>
      </c>
      <c r="C290" s="3">
        <v>-0.32155477031802099</v>
      </c>
      <c r="D290">
        <v>20.6</v>
      </c>
      <c r="E290" s="4">
        <v>38886</v>
      </c>
      <c r="F290" s="7">
        <v>5.7</v>
      </c>
      <c r="G290" s="6">
        <v>18923393</v>
      </c>
    </row>
    <row r="291" spans="1:7" x14ac:dyDescent="0.25">
      <c r="A291" t="s">
        <v>287</v>
      </c>
      <c r="B291" s="67">
        <v>1630</v>
      </c>
      <c r="C291" s="3">
        <v>5.6383668178872297E-2</v>
      </c>
      <c r="D291">
        <v>31.1</v>
      </c>
      <c r="E291" s="4">
        <v>31290</v>
      </c>
      <c r="F291" s="7">
        <v>4.0999999999999996</v>
      </c>
      <c r="G291" s="6">
        <v>165097395</v>
      </c>
    </row>
    <row r="292" spans="1:7" x14ac:dyDescent="0.25">
      <c r="A292" t="s">
        <v>288</v>
      </c>
      <c r="B292" s="67">
        <v>211320</v>
      </c>
      <c r="C292" s="3">
        <v>0.13425081048586199</v>
      </c>
      <c r="D292">
        <v>12.5</v>
      </c>
      <c r="E292" s="4">
        <v>66026</v>
      </c>
      <c r="F292" s="7">
        <v>4.3</v>
      </c>
      <c r="G292" s="6">
        <v>23975078619</v>
      </c>
    </row>
    <row r="293" spans="1:7" x14ac:dyDescent="0.25">
      <c r="A293" t="s">
        <v>289</v>
      </c>
      <c r="B293" s="67">
        <v>9326</v>
      </c>
      <c r="C293" s="3">
        <v>-4.6031096563011499E-2</v>
      </c>
      <c r="D293">
        <v>20.8</v>
      </c>
      <c r="E293" s="4">
        <v>42401</v>
      </c>
      <c r="F293" s="7">
        <v>4.3</v>
      </c>
      <c r="G293" s="6">
        <v>946087151</v>
      </c>
    </row>
    <row r="294" spans="1:7" x14ac:dyDescent="0.25">
      <c r="A294" t="s">
        <v>290</v>
      </c>
      <c r="B294" s="67">
        <v>2549</v>
      </c>
      <c r="C294" s="3">
        <v>7.2811447811447799E-2</v>
      </c>
      <c r="D294">
        <v>28.6</v>
      </c>
      <c r="E294" s="4">
        <v>25759</v>
      </c>
      <c r="F294" s="7">
        <v>4.3</v>
      </c>
      <c r="G294" s="6">
        <v>181985306</v>
      </c>
    </row>
    <row r="295" spans="1:7" x14ac:dyDescent="0.25">
      <c r="A295" t="s">
        <v>291</v>
      </c>
      <c r="B295" s="67">
        <v>52173</v>
      </c>
      <c r="C295" s="3">
        <v>0.12204826014022099</v>
      </c>
      <c r="D295">
        <v>12.8</v>
      </c>
      <c r="E295" s="4">
        <v>58084</v>
      </c>
      <c r="F295" s="7">
        <v>4.75</v>
      </c>
      <c r="G295" s="6">
        <v>5433518854</v>
      </c>
    </row>
    <row r="296" spans="1:7" x14ac:dyDescent="0.25">
      <c r="A296" t="s">
        <v>292</v>
      </c>
      <c r="B296" s="67">
        <v>303</v>
      </c>
      <c r="C296" s="3">
        <v>-0.20052770448548801</v>
      </c>
      <c r="D296">
        <v>25.7</v>
      </c>
      <c r="E296" s="4">
        <v>32813</v>
      </c>
      <c r="F296" s="7">
        <v>6.1</v>
      </c>
      <c r="G296" s="6">
        <v>8823385</v>
      </c>
    </row>
    <row r="297" spans="1:7" x14ac:dyDescent="0.25">
      <c r="A297" t="s">
        <v>293</v>
      </c>
      <c r="B297" s="67">
        <v>838</v>
      </c>
      <c r="C297" s="3">
        <v>4.7961630695443598E-3</v>
      </c>
      <c r="D297">
        <v>9.1999999999999993</v>
      </c>
      <c r="E297" s="4">
        <v>44219</v>
      </c>
      <c r="F297" s="7">
        <v>4.5</v>
      </c>
      <c r="G297" s="6">
        <v>76136441</v>
      </c>
    </row>
    <row r="298" spans="1:7" x14ac:dyDescent="0.25">
      <c r="A298" t="s">
        <v>294</v>
      </c>
      <c r="B298" s="67">
        <v>2301</v>
      </c>
      <c r="C298" s="3">
        <v>0.18914728682170501</v>
      </c>
      <c r="D298">
        <v>30.4</v>
      </c>
      <c r="E298" s="4">
        <v>31827</v>
      </c>
      <c r="F298" s="7">
        <v>5.55</v>
      </c>
      <c r="G298" s="6">
        <v>170083125</v>
      </c>
    </row>
    <row r="299" spans="1:7" x14ac:dyDescent="0.25">
      <c r="A299" t="s">
        <v>295</v>
      </c>
      <c r="B299" s="67">
        <v>26376</v>
      </c>
      <c r="C299" s="3">
        <v>9.9549774887443696E-2</v>
      </c>
      <c r="D299">
        <v>11.5</v>
      </c>
      <c r="E299" s="4">
        <v>60718</v>
      </c>
      <c r="F299" s="7">
        <v>5.35</v>
      </c>
      <c r="G299" s="6">
        <v>3771347828</v>
      </c>
    </row>
    <row r="300" spans="1:7" x14ac:dyDescent="0.25">
      <c r="A300" t="s">
        <v>296</v>
      </c>
      <c r="B300" s="67">
        <v>7541</v>
      </c>
      <c r="C300" s="3">
        <v>8.0682143880768095E-2</v>
      </c>
      <c r="D300">
        <v>7.5</v>
      </c>
      <c r="E300" s="4">
        <v>62721</v>
      </c>
      <c r="F300" s="7">
        <v>5.9</v>
      </c>
      <c r="G300" s="6">
        <v>3014448539</v>
      </c>
    </row>
    <row r="301" spans="1:7" x14ac:dyDescent="0.25">
      <c r="A301" t="s">
        <v>297</v>
      </c>
      <c r="B301" s="67">
        <v>7258</v>
      </c>
      <c r="C301" s="3">
        <v>7.3192370249889102E-2</v>
      </c>
      <c r="D301">
        <v>5.3</v>
      </c>
      <c r="E301" s="4">
        <v>59286</v>
      </c>
      <c r="F301" s="7">
        <v>4.6500000000000004</v>
      </c>
      <c r="G301" s="6">
        <v>745268791</v>
      </c>
    </row>
    <row r="302" spans="1:7" x14ac:dyDescent="0.25">
      <c r="A302" t="s">
        <v>298</v>
      </c>
      <c r="B302" s="67">
        <v>10775</v>
      </c>
      <c r="C302" s="3">
        <v>-1.40909506816726E-2</v>
      </c>
      <c r="D302">
        <v>20.7</v>
      </c>
      <c r="E302" s="4">
        <v>42336</v>
      </c>
      <c r="F302" s="7">
        <v>5.3000000000000007</v>
      </c>
      <c r="G302" s="6">
        <v>1824646238</v>
      </c>
    </row>
    <row r="303" spans="1:7" x14ac:dyDescent="0.25">
      <c r="A303" t="s">
        <v>299</v>
      </c>
      <c r="B303" s="67">
        <v>491</v>
      </c>
      <c r="C303" s="3">
        <v>-0.197712418300654</v>
      </c>
      <c r="D303">
        <v>13.6</v>
      </c>
      <c r="E303" s="4">
        <v>28594</v>
      </c>
      <c r="F303" s="7">
        <v>5.4</v>
      </c>
      <c r="G303" s="6">
        <v>22621164</v>
      </c>
    </row>
    <row r="304" spans="1:7" x14ac:dyDescent="0.25">
      <c r="A304" t="s">
        <v>300</v>
      </c>
      <c r="B304" s="67">
        <v>19888</v>
      </c>
      <c r="C304" s="3">
        <v>-5.31327366215959E-2</v>
      </c>
      <c r="D304">
        <v>27.9</v>
      </c>
      <c r="E304" s="4">
        <v>33280</v>
      </c>
      <c r="F304" s="7">
        <v>5.0999999999999996</v>
      </c>
      <c r="G304" s="6">
        <v>1405705061</v>
      </c>
    </row>
    <row r="305" spans="1:7" x14ac:dyDescent="0.25">
      <c r="A305" t="s">
        <v>301</v>
      </c>
      <c r="B305" s="67">
        <v>163</v>
      </c>
      <c r="C305" s="3">
        <v>-0.168367346938776</v>
      </c>
      <c r="D305">
        <v>17.5</v>
      </c>
      <c r="E305" s="4">
        <v>78333</v>
      </c>
      <c r="F305" s="7">
        <v>7.9</v>
      </c>
      <c r="G305" s="6">
        <v>8853857</v>
      </c>
    </row>
    <row r="306" spans="1:7" x14ac:dyDescent="0.25">
      <c r="A306" t="s">
        <v>302</v>
      </c>
      <c r="B306" s="67">
        <v>3664</v>
      </c>
      <c r="C306" s="3">
        <v>7.0718877849211007E-2</v>
      </c>
      <c r="D306">
        <v>3.7</v>
      </c>
      <c r="E306" s="4">
        <v>80172</v>
      </c>
      <c r="F306" s="7">
        <v>5.9</v>
      </c>
      <c r="G306" s="6">
        <v>1505003904</v>
      </c>
    </row>
    <row r="307" spans="1:7" x14ac:dyDescent="0.25">
      <c r="A307" t="s">
        <v>303</v>
      </c>
      <c r="B307" s="67">
        <v>18614</v>
      </c>
      <c r="C307" s="3">
        <v>0.295968808744691</v>
      </c>
      <c r="D307">
        <v>5.0999999999999996</v>
      </c>
      <c r="E307" s="4">
        <v>72118</v>
      </c>
      <c r="F307" s="7">
        <v>4.0999999999999996</v>
      </c>
      <c r="G307" s="6">
        <v>2514599513</v>
      </c>
    </row>
    <row r="308" spans="1:7" x14ac:dyDescent="0.25">
      <c r="A308" t="s">
        <v>304</v>
      </c>
      <c r="B308" s="67">
        <v>2474</v>
      </c>
      <c r="C308" s="3">
        <v>7.7995642701524995E-2</v>
      </c>
      <c r="D308">
        <v>3.2</v>
      </c>
      <c r="E308" s="4">
        <v>89828</v>
      </c>
      <c r="F308" s="7">
        <v>4.3</v>
      </c>
      <c r="G308" s="6">
        <v>1257516469</v>
      </c>
    </row>
    <row r="309" spans="1:7" x14ac:dyDescent="0.25">
      <c r="A309" t="s">
        <v>305</v>
      </c>
      <c r="B309" s="67">
        <v>2641</v>
      </c>
      <c r="C309" s="3">
        <v>-3.0113845023870701E-2</v>
      </c>
      <c r="D309">
        <v>24.6</v>
      </c>
      <c r="E309" s="4">
        <v>64184</v>
      </c>
      <c r="F309" s="7">
        <v>5.0999999999999996</v>
      </c>
      <c r="G309" s="6">
        <v>133505214</v>
      </c>
    </row>
    <row r="310" spans="1:7" x14ac:dyDescent="0.25">
      <c r="A310" t="s">
        <v>306</v>
      </c>
      <c r="B310" s="67">
        <v>1500</v>
      </c>
      <c r="C310" s="3">
        <v>5.7827926657263801E-2</v>
      </c>
      <c r="D310">
        <v>9.1</v>
      </c>
      <c r="E310" s="4">
        <v>70958</v>
      </c>
      <c r="F310" s="7">
        <v>6.5</v>
      </c>
      <c r="G310" s="6">
        <v>844671582</v>
      </c>
    </row>
    <row r="311" spans="1:7" x14ac:dyDescent="0.25">
      <c r="A311" t="s">
        <v>307</v>
      </c>
      <c r="B311" s="67">
        <v>3317</v>
      </c>
      <c r="C311" s="3">
        <v>-0.104964921748516</v>
      </c>
      <c r="D311">
        <v>7</v>
      </c>
      <c r="E311" s="4">
        <v>68733</v>
      </c>
      <c r="F311" s="7">
        <v>4</v>
      </c>
      <c r="G311" s="6">
        <v>388588882</v>
      </c>
    </row>
    <row r="312" spans="1:7" x14ac:dyDescent="0.25">
      <c r="A312" t="s">
        <v>308</v>
      </c>
      <c r="B312" s="67">
        <v>105</v>
      </c>
      <c r="C312" s="3">
        <v>1.0192307692307701</v>
      </c>
      <c r="D312">
        <v>0</v>
      </c>
      <c r="E312" s="4">
        <v>73750</v>
      </c>
      <c r="F312" s="7">
        <v>6.9</v>
      </c>
      <c r="G312" s="6">
        <v>86146280</v>
      </c>
    </row>
    <row r="313" spans="1:7" x14ac:dyDescent="0.25">
      <c r="A313" t="s">
        <v>309</v>
      </c>
      <c r="B313" s="67">
        <v>1501</v>
      </c>
      <c r="C313" s="3">
        <v>-5.1800379027163598E-2</v>
      </c>
      <c r="D313">
        <v>7.6</v>
      </c>
      <c r="E313" s="4">
        <v>57188</v>
      </c>
      <c r="F313" s="7">
        <v>6.3</v>
      </c>
      <c r="G313" s="6">
        <v>283062942</v>
      </c>
    </row>
    <row r="314" spans="1:7" x14ac:dyDescent="0.25">
      <c r="A314" t="s">
        <v>310</v>
      </c>
      <c r="B314" s="67">
        <v>3610</v>
      </c>
      <c r="C314" s="3">
        <v>0.173602080624187</v>
      </c>
      <c r="D314">
        <v>6.5</v>
      </c>
      <c r="E314" s="4">
        <v>72155</v>
      </c>
      <c r="F314" s="7">
        <v>5.0999999999999996</v>
      </c>
      <c r="G314" s="6">
        <v>331157752</v>
      </c>
    </row>
    <row r="315" spans="1:7" x14ac:dyDescent="0.25">
      <c r="A315" t="s">
        <v>311</v>
      </c>
      <c r="B315" s="67">
        <v>274</v>
      </c>
      <c r="C315" s="3">
        <v>0.16595744680851099</v>
      </c>
      <c r="D315">
        <v>23.4</v>
      </c>
      <c r="E315" s="4">
        <v>40250</v>
      </c>
      <c r="F315" s="7">
        <v>4.0999999999999996</v>
      </c>
      <c r="G315" s="6">
        <v>8301995</v>
      </c>
    </row>
    <row r="316" spans="1:7" x14ac:dyDescent="0.25">
      <c r="A316" t="s">
        <v>312</v>
      </c>
      <c r="B316" s="67">
        <v>221</v>
      </c>
      <c r="C316" s="3">
        <v>0.12755102040816299</v>
      </c>
      <c r="D316">
        <v>27.1</v>
      </c>
      <c r="E316" s="4" t="e">
        <v>#N/A</v>
      </c>
      <c r="F316" s="7">
        <v>6.3</v>
      </c>
      <c r="G316" s="6">
        <v>4212328</v>
      </c>
    </row>
    <row r="317" spans="1:7" x14ac:dyDescent="0.25">
      <c r="A317" t="s">
        <v>313</v>
      </c>
      <c r="B317" s="67">
        <v>618</v>
      </c>
      <c r="C317" s="3">
        <v>0.32051282051282098</v>
      </c>
      <c r="D317">
        <v>10.9</v>
      </c>
      <c r="E317" s="4">
        <v>55000</v>
      </c>
      <c r="F317" s="7">
        <v>5.4</v>
      </c>
      <c r="G317" s="6">
        <v>21055596</v>
      </c>
    </row>
    <row r="318" spans="1:7" x14ac:dyDescent="0.25">
      <c r="A318" t="s">
        <v>314</v>
      </c>
      <c r="B318" s="67">
        <v>2663</v>
      </c>
      <c r="C318" s="3">
        <v>-2.7392257121986799E-2</v>
      </c>
      <c r="D318">
        <v>5.6</v>
      </c>
      <c r="E318" s="4">
        <v>80250</v>
      </c>
      <c r="F318" s="7">
        <v>4.2</v>
      </c>
      <c r="G318" s="6">
        <v>448693753</v>
      </c>
    </row>
    <row r="319" spans="1:7" x14ac:dyDescent="0.25">
      <c r="A319" t="s">
        <v>315</v>
      </c>
      <c r="B319" s="67">
        <v>15242</v>
      </c>
      <c r="C319" s="3">
        <v>-5.0913838120104403E-3</v>
      </c>
      <c r="D319">
        <v>33.200000000000003</v>
      </c>
      <c r="E319" s="4">
        <v>35776</v>
      </c>
      <c r="F319" s="7">
        <v>9.5</v>
      </c>
      <c r="G319" s="6">
        <v>846983178</v>
      </c>
    </row>
    <row r="320" spans="1:7" x14ac:dyDescent="0.25">
      <c r="A320" t="s">
        <v>316</v>
      </c>
      <c r="B320" s="67">
        <v>621</v>
      </c>
      <c r="C320" s="3">
        <v>-0.18073878627968301</v>
      </c>
      <c r="D320">
        <v>17.899999999999999</v>
      </c>
      <c r="E320" s="4">
        <v>35455</v>
      </c>
      <c r="F320" s="7">
        <v>5.4</v>
      </c>
      <c r="G320" s="6">
        <v>25048257</v>
      </c>
    </row>
    <row r="321" spans="1:7" x14ac:dyDescent="0.25">
      <c r="A321" t="s">
        <v>317</v>
      </c>
      <c r="B321" s="67">
        <v>62676</v>
      </c>
      <c r="C321" s="3">
        <v>4.8006019563581602E-2</v>
      </c>
      <c r="D321">
        <v>15.1</v>
      </c>
      <c r="E321" s="4">
        <v>57674</v>
      </c>
      <c r="F321" s="7">
        <v>5.5</v>
      </c>
      <c r="G321" s="6">
        <v>6616723368</v>
      </c>
    </row>
    <row r="322" spans="1:7" x14ac:dyDescent="0.25">
      <c r="A322" t="s">
        <v>318</v>
      </c>
      <c r="B322" s="67">
        <v>50</v>
      </c>
      <c r="C322" s="3">
        <v>1</v>
      </c>
      <c r="D322">
        <v>6</v>
      </c>
      <c r="E322" s="4">
        <v>44583</v>
      </c>
      <c r="F322" s="7">
        <v>8.4</v>
      </c>
      <c r="G322" s="6">
        <v>4728776</v>
      </c>
    </row>
    <row r="323" spans="1:7" x14ac:dyDescent="0.25">
      <c r="A323" t="s">
        <v>319</v>
      </c>
      <c r="B323" s="67">
        <v>22794</v>
      </c>
      <c r="C323" s="3">
        <v>0.26471730566498403</v>
      </c>
      <c r="D323">
        <v>4.3</v>
      </c>
      <c r="E323" s="4">
        <v>78884</v>
      </c>
      <c r="F323" s="7">
        <v>6.1</v>
      </c>
      <c r="G323" s="6">
        <v>3694276985</v>
      </c>
    </row>
    <row r="324" spans="1:7" x14ac:dyDescent="0.25">
      <c r="A324" t="s">
        <v>320</v>
      </c>
      <c r="B324" s="67">
        <v>55344</v>
      </c>
      <c r="C324" s="3">
        <v>-4.4706044809610899E-2</v>
      </c>
      <c r="D324">
        <v>23.3</v>
      </c>
      <c r="E324" s="4">
        <v>41092</v>
      </c>
      <c r="F324" s="7">
        <v>5.0999999999999996</v>
      </c>
      <c r="G324" s="6">
        <v>4260651965</v>
      </c>
    </row>
    <row r="325" spans="1:7" x14ac:dyDescent="0.25">
      <c r="A325" t="s">
        <v>321</v>
      </c>
      <c r="B325" s="67">
        <v>18205</v>
      </c>
      <c r="C325" s="3">
        <v>1.7607602012297399E-2</v>
      </c>
      <c r="D325">
        <v>17.100000000000001</v>
      </c>
      <c r="E325" s="4">
        <v>42411</v>
      </c>
      <c r="F325" s="7">
        <v>5</v>
      </c>
      <c r="G325" s="6">
        <v>2983144984</v>
      </c>
    </row>
    <row r="326" spans="1:7" x14ac:dyDescent="0.25">
      <c r="A326" t="s">
        <v>322</v>
      </c>
      <c r="B326" s="67">
        <v>354</v>
      </c>
      <c r="C326" s="3">
        <v>-0.384347826086956</v>
      </c>
      <c r="D326">
        <v>19.2</v>
      </c>
      <c r="E326" s="4">
        <v>36979</v>
      </c>
      <c r="F326" s="7">
        <v>6.1</v>
      </c>
      <c r="G326" s="6">
        <v>24766198</v>
      </c>
    </row>
    <row r="327" spans="1:7" x14ac:dyDescent="0.25">
      <c r="A327" t="s">
        <v>323</v>
      </c>
      <c r="B327" s="67">
        <v>13413</v>
      </c>
      <c r="C327" s="3">
        <v>-7.6205978100029603E-3</v>
      </c>
      <c r="D327">
        <v>10.4</v>
      </c>
      <c r="E327" s="4">
        <v>85660</v>
      </c>
      <c r="F327" s="7">
        <v>5</v>
      </c>
      <c r="G327" s="6">
        <v>1630747748</v>
      </c>
    </row>
    <row r="328" spans="1:7" x14ac:dyDescent="0.25">
      <c r="A328" t="s">
        <v>324</v>
      </c>
      <c r="B328" s="67">
        <v>19347</v>
      </c>
      <c r="C328" s="3">
        <v>2.27849439627828E-2</v>
      </c>
      <c r="D328">
        <v>24.9</v>
      </c>
      <c r="E328" s="4">
        <v>32698</v>
      </c>
      <c r="F328" s="7">
        <v>4.5999999999999996</v>
      </c>
      <c r="G328" s="6">
        <v>1802003334</v>
      </c>
    </row>
    <row r="329" spans="1:7" x14ac:dyDescent="0.25">
      <c r="A329" t="s">
        <v>325</v>
      </c>
      <c r="B329" s="67">
        <v>2660</v>
      </c>
      <c r="C329" s="3">
        <v>3.0165912518853701E-3</v>
      </c>
      <c r="D329">
        <v>21.2</v>
      </c>
      <c r="E329" s="4">
        <v>41657</v>
      </c>
      <c r="F329" s="7">
        <v>4.8</v>
      </c>
      <c r="G329" s="6">
        <v>200971741</v>
      </c>
    </row>
    <row r="330" spans="1:7" x14ac:dyDescent="0.25">
      <c r="A330" t="s">
        <v>326</v>
      </c>
      <c r="B330" s="67">
        <v>607</v>
      </c>
      <c r="C330" s="3">
        <v>0.52130325814536305</v>
      </c>
      <c r="D330">
        <v>26</v>
      </c>
      <c r="E330" s="4">
        <v>34000</v>
      </c>
      <c r="F330" s="7">
        <v>6.4</v>
      </c>
      <c r="G330" s="6">
        <v>18767583</v>
      </c>
    </row>
    <row r="331" spans="1:7" x14ac:dyDescent="0.25">
      <c r="A331" t="s">
        <v>327</v>
      </c>
      <c r="B331" s="67">
        <v>4389</v>
      </c>
      <c r="C331" s="3">
        <v>0.26229508196721302</v>
      </c>
      <c r="D331">
        <v>8.3000000000000007</v>
      </c>
      <c r="E331" s="4">
        <v>52643</v>
      </c>
      <c r="F331" s="7">
        <v>5.4</v>
      </c>
      <c r="G331" s="6">
        <v>400353694</v>
      </c>
    </row>
    <row r="332" spans="1:7" x14ac:dyDescent="0.25">
      <c r="A332" t="s">
        <v>328</v>
      </c>
      <c r="B332" s="67">
        <v>85670</v>
      </c>
      <c r="C332" s="3">
        <v>6.4170724436052901E-2</v>
      </c>
      <c r="D332">
        <v>10.7</v>
      </c>
      <c r="E332" s="4">
        <v>65399</v>
      </c>
      <c r="F332" s="7">
        <v>4.0999999999999996</v>
      </c>
      <c r="G332" s="6">
        <v>11958917318</v>
      </c>
    </row>
    <row r="333" spans="1:7" x14ac:dyDescent="0.25">
      <c r="A333" t="s">
        <v>329</v>
      </c>
      <c r="B333" s="67">
        <v>10926</v>
      </c>
      <c r="C333" s="3">
        <v>3.3289199924342698E-2</v>
      </c>
      <c r="D333">
        <v>21.6</v>
      </c>
      <c r="E333" s="4">
        <v>38920</v>
      </c>
      <c r="F333" s="7">
        <v>4.0999999999999996</v>
      </c>
      <c r="G333" s="6">
        <v>1009832361</v>
      </c>
    </row>
    <row r="334" spans="1:7" x14ac:dyDescent="0.25">
      <c r="A334" t="s">
        <v>330</v>
      </c>
      <c r="B334" s="67">
        <v>129</v>
      </c>
      <c r="C334" s="3">
        <v>2.3809523809523801E-2</v>
      </c>
      <c r="D334">
        <v>16.3</v>
      </c>
      <c r="E334" s="4">
        <v>53333</v>
      </c>
      <c r="F334" s="7">
        <v>6.9</v>
      </c>
      <c r="G334" s="6">
        <v>10110456</v>
      </c>
    </row>
    <row r="335" spans="1:7" x14ac:dyDescent="0.25">
      <c r="A335" t="s">
        <v>331</v>
      </c>
      <c r="B335" s="67">
        <v>479</v>
      </c>
      <c r="C335" s="3">
        <v>-0.18537414965986401</v>
      </c>
      <c r="D335">
        <v>34.700000000000003</v>
      </c>
      <c r="E335" s="4">
        <v>21333</v>
      </c>
      <c r="F335" s="7">
        <v>7.5</v>
      </c>
      <c r="G335" s="6">
        <v>48722541</v>
      </c>
    </row>
    <row r="336" spans="1:7" x14ac:dyDescent="0.25">
      <c r="A336" t="s">
        <v>332</v>
      </c>
      <c r="B336" s="67">
        <v>4275</v>
      </c>
      <c r="C336" s="3">
        <v>0.314171533968644</v>
      </c>
      <c r="D336">
        <v>12.2</v>
      </c>
      <c r="E336" s="4">
        <v>54617</v>
      </c>
      <c r="F336" s="7">
        <v>4.4000000000000004</v>
      </c>
      <c r="G336" s="6">
        <v>621116622</v>
      </c>
    </row>
    <row r="337" spans="1:7" x14ac:dyDescent="0.25">
      <c r="A337" t="s">
        <v>333</v>
      </c>
      <c r="B337" s="67">
        <v>4764</v>
      </c>
      <c r="C337" s="3">
        <v>-4.9670855774985E-2</v>
      </c>
      <c r="D337">
        <v>11.5</v>
      </c>
      <c r="E337" s="4">
        <v>40976</v>
      </c>
      <c r="F337" s="7">
        <v>4.6500000000000004</v>
      </c>
      <c r="G337" s="6">
        <v>314334093</v>
      </c>
    </row>
    <row r="338" spans="1:7" x14ac:dyDescent="0.25">
      <c r="A338" t="s">
        <v>334</v>
      </c>
      <c r="B338" s="67">
        <v>2952</v>
      </c>
      <c r="C338" s="3">
        <v>-0.15729374821581499</v>
      </c>
      <c r="D338">
        <v>36</v>
      </c>
      <c r="E338" s="4">
        <v>23169</v>
      </c>
      <c r="F338" s="7">
        <v>4.8</v>
      </c>
      <c r="G338" s="6">
        <v>293855548</v>
      </c>
    </row>
    <row r="339" spans="1:7" x14ac:dyDescent="0.25">
      <c r="A339" t="s">
        <v>335</v>
      </c>
      <c r="B339" s="67">
        <v>108</v>
      </c>
      <c r="C339" s="3">
        <v>0.08</v>
      </c>
      <c r="D339">
        <v>25</v>
      </c>
      <c r="E339" s="4">
        <v>23750</v>
      </c>
      <c r="F339" s="7">
        <v>4.7</v>
      </c>
      <c r="G339" s="6">
        <v>11526395</v>
      </c>
    </row>
    <row r="340" spans="1:7" x14ac:dyDescent="0.25">
      <c r="A340" t="s">
        <v>336</v>
      </c>
      <c r="B340" s="67">
        <v>3650</v>
      </c>
      <c r="C340" s="3">
        <v>1.6429963798384802E-2</v>
      </c>
      <c r="D340">
        <v>25.5</v>
      </c>
      <c r="E340" s="4">
        <v>44375</v>
      </c>
      <c r="F340" s="7">
        <v>5.2</v>
      </c>
      <c r="G340" s="6">
        <v>358313766</v>
      </c>
    </row>
    <row r="341" spans="1:7" x14ac:dyDescent="0.25">
      <c r="A341" t="s">
        <v>337</v>
      </c>
      <c r="B341" s="67">
        <v>869</v>
      </c>
      <c r="C341" s="3">
        <v>-0.19012115563839699</v>
      </c>
      <c r="D341">
        <v>39.799999999999997</v>
      </c>
      <c r="E341" s="4">
        <v>31458</v>
      </c>
      <c r="F341" s="7">
        <v>6.8</v>
      </c>
      <c r="G341" s="6">
        <v>38452655</v>
      </c>
    </row>
    <row r="342" spans="1:7" x14ac:dyDescent="0.25">
      <c r="A342" t="s">
        <v>338</v>
      </c>
      <c r="B342" s="67">
        <v>71</v>
      </c>
      <c r="C342" s="3">
        <v>-0.134146341463415</v>
      </c>
      <c r="D342">
        <v>16.899999999999999</v>
      </c>
      <c r="E342" s="4">
        <v>56250</v>
      </c>
      <c r="F342" s="7">
        <v>7.6</v>
      </c>
      <c r="G342" s="6">
        <v>9568901</v>
      </c>
    </row>
    <row r="343" spans="1:7" x14ac:dyDescent="0.25">
      <c r="A343" t="s">
        <v>339</v>
      </c>
      <c r="B343" s="67">
        <v>19186</v>
      </c>
      <c r="C343" s="3">
        <v>-0.10203126462604099</v>
      </c>
      <c r="D343">
        <v>31.1</v>
      </c>
      <c r="E343" s="4">
        <v>38514</v>
      </c>
      <c r="F343" s="7">
        <v>7.6</v>
      </c>
      <c r="G343" s="6">
        <v>1638453108</v>
      </c>
    </row>
    <row r="344" spans="1:7" x14ac:dyDescent="0.25">
      <c r="A344" t="s">
        <v>340</v>
      </c>
      <c r="B344" s="67">
        <v>307</v>
      </c>
      <c r="C344" s="3">
        <v>-0.429368029739777</v>
      </c>
      <c r="D344">
        <v>30</v>
      </c>
      <c r="E344" s="4">
        <v>46563</v>
      </c>
      <c r="F344" s="7">
        <v>8.4</v>
      </c>
      <c r="G344" s="6">
        <v>20108756</v>
      </c>
    </row>
    <row r="345" spans="1:7" x14ac:dyDescent="0.25">
      <c r="A345" t="s">
        <v>341</v>
      </c>
      <c r="B345" s="67">
        <v>36532</v>
      </c>
      <c r="C345" s="3">
        <v>6.9437939110070304E-2</v>
      </c>
      <c r="D345">
        <v>16.3</v>
      </c>
      <c r="E345" s="4">
        <v>48169</v>
      </c>
      <c r="F345" s="7">
        <v>4.3</v>
      </c>
      <c r="G345" s="6">
        <v>8378824566</v>
      </c>
    </row>
    <row r="346" spans="1:7" x14ac:dyDescent="0.25">
      <c r="A346" t="s">
        <v>342</v>
      </c>
      <c r="B346" s="67">
        <v>80</v>
      </c>
      <c r="C346" s="3">
        <v>-0.402985074626866</v>
      </c>
      <c r="D346">
        <v>5</v>
      </c>
      <c r="E346" s="4">
        <v>68438</v>
      </c>
      <c r="F346" s="7">
        <v>7.8</v>
      </c>
      <c r="G346" s="6">
        <v>5257033</v>
      </c>
    </row>
    <row r="347" spans="1:7" x14ac:dyDescent="0.25">
      <c r="A347" t="s">
        <v>343</v>
      </c>
      <c r="B347" s="67">
        <v>21269</v>
      </c>
      <c r="C347" s="3">
        <v>-3.65390921440952E-3</v>
      </c>
      <c r="D347">
        <v>13.8</v>
      </c>
      <c r="E347" s="4">
        <v>51396</v>
      </c>
      <c r="F347" s="7">
        <v>4.4000000000000004</v>
      </c>
      <c r="G347" s="6">
        <v>2795783923</v>
      </c>
    </row>
    <row r="348" spans="1:7" x14ac:dyDescent="0.25">
      <c r="A348" t="s">
        <v>344</v>
      </c>
      <c r="B348" s="67">
        <v>2244</v>
      </c>
      <c r="C348" s="3">
        <v>-8.8545897644191698E-2</v>
      </c>
      <c r="D348">
        <v>11.8</v>
      </c>
      <c r="E348" s="4">
        <v>45160</v>
      </c>
      <c r="F348" s="7">
        <v>5.6</v>
      </c>
      <c r="G348" s="6">
        <v>237876094</v>
      </c>
    </row>
    <row r="349" spans="1:7" x14ac:dyDescent="0.25">
      <c r="A349" t="s">
        <v>345</v>
      </c>
      <c r="B349" s="67">
        <v>2429</v>
      </c>
      <c r="C349" s="3">
        <v>0.57624918883841603</v>
      </c>
      <c r="D349">
        <v>9.4</v>
      </c>
      <c r="E349" s="4">
        <v>54125</v>
      </c>
      <c r="F349" s="7">
        <v>4.3</v>
      </c>
      <c r="G349" s="6">
        <v>513234703</v>
      </c>
    </row>
    <row r="350" spans="1:7" x14ac:dyDescent="0.25">
      <c r="A350" t="s">
        <v>346</v>
      </c>
      <c r="B350" s="67">
        <v>1059</v>
      </c>
      <c r="C350" s="3">
        <v>-0.23093681917211301</v>
      </c>
      <c r="D350">
        <v>30.6</v>
      </c>
      <c r="E350" s="4">
        <v>43750</v>
      </c>
      <c r="F350" s="7">
        <v>4.5</v>
      </c>
      <c r="G350" s="6">
        <v>31121131</v>
      </c>
    </row>
    <row r="351" spans="1:7" x14ac:dyDescent="0.25">
      <c r="A351" t="s">
        <v>347</v>
      </c>
      <c r="B351" s="67">
        <v>3657</v>
      </c>
      <c r="C351" s="3">
        <v>7.9397874852420294E-2</v>
      </c>
      <c r="D351">
        <v>5.8</v>
      </c>
      <c r="E351" s="4">
        <v>63750</v>
      </c>
      <c r="F351" s="7">
        <v>4.4000000000000004</v>
      </c>
      <c r="G351" s="6">
        <v>2110049695</v>
      </c>
    </row>
    <row r="352" spans="1:7" x14ac:dyDescent="0.25">
      <c r="A352" t="s">
        <v>348</v>
      </c>
      <c r="B352" s="67">
        <v>1769</v>
      </c>
      <c r="C352" s="3">
        <v>0.191245791245791</v>
      </c>
      <c r="D352">
        <v>20.7</v>
      </c>
      <c r="E352" s="4">
        <v>59524</v>
      </c>
      <c r="F352" s="7">
        <v>5.9</v>
      </c>
      <c r="G352" s="6">
        <v>678903739</v>
      </c>
    </row>
    <row r="353" spans="1:7" x14ac:dyDescent="0.25">
      <c r="A353" t="s">
        <v>349</v>
      </c>
      <c r="B353" s="67">
        <v>126</v>
      </c>
      <c r="C353" s="3">
        <v>-0.14285714285714299</v>
      </c>
      <c r="D353">
        <v>17.5</v>
      </c>
      <c r="E353" s="4">
        <v>32500</v>
      </c>
      <c r="F353" s="7">
        <v>7.6</v>
      </c>
      <c r="G353" s="6" t="e">
        <v>#N/A</v>
      </c>
    </row>
    <row r="354" spans="1:7" x14ac:dyDescent="0.25">
      <c r="A354" t="s">
        <v>350</v>
      </c>
      <c r="B354" s="67">
        <v>7703</v>
      </c>
      <c r="C354" s="3">
        <v>-6.3209494324045403E-3</v>
      </c>
      <c r="D354">
        <v>21.9</v>
      </c>
      <c r="E354" s="4">
        <v>41580</v>
      </c>
      <c r="F354" s="7">
        <v>4.5999999999999996</v>
      </c>
      <c r="G354" s="6">
        <v>595792804</v>
      </c>
    </row>
    <row r="355" spans="1:7" x14ac:dyDescent="0.25">
      <c r="A355" t="s">
        <v>351</v>
      </c>
      <c r="B355" s="67">
        <v>2802</v>
      </c>
      <c r="C355" s="3">
        <v>7.9768786127167604E-2</v>
      </c>
      <c r="D355">
        <v>11.1</v>
      </c>
      <c r="E355" s="4">
        <v>67125</v>
      </c>
      <c r="F355" s="7">
        <v>4.4000000000000004</v>
      </c>
      <c r="G355" s="6">
        <v>165452437</v>
      </c>
    </row>
    <row r="356" spans="1:7" x14ac:dyDescent="0.25">
      <c r="A356" t="s">
        <v>352</v>
      </c>
      <c r="B356" s="67">
        <v>668</v>
      </c>
      <c r="C356" s="3">
        <v>-0.119894598155468</v>
      </c>
      <c r="D356">
        <v>17.399999999999999</v>
      </c>
      <c r="E356" s="4">
        <v>45375</v>
      </c>
      <c r="F356" s="7">
        <v>4.4000000000000004</v>
      </c>
      <c r="G356" s="6">
        <v>122904150</v>
      </c>
    </row>
    <row r="357" spans="1:7" x14ac:dyDescent="0.25">
      <c r="A357" t="s">
        <v>353</v>
      </c>
      <c r="B357" s="67">
        <v>2533</v>
      </c>
      <c r="C357" s="3">
        <v>-3.09869931140015E-2</v>
      </c>
      <c r="D357">
        <v>22.3</v>
      </c>
      <c r="E357" s="4">
        <v>44861</v>
      </c>
      <c r="F357" s="7">
        <v>4</v>
      </c>
      <c r="G357" s="6">
        <v>244566349</v>
      </c>
    </row>
    <row r="358" spans="1:7" x14ac:dyDescent="0.25">
      <c r="A358" t="s">
        <v>354</v>
      </c>
      <c r="B358" s="67">
        <v>22213</v>
      </c>
      <c r="C358" s="3">
        <v>-4.3656089895380397E-2</v>
      </c>
      <c r="D358">
        <v>19.8</v>
      </c>
      <c r="E358" s="4">
        <v>41798</v>
      </c>
      <c r="F358" s="7">
        <v>5.7</v>
      </c>
      <c r="G358" s="6">
        <v>2050531833</v>
      </c>
    </row>
    <row r="359" spans="1:7" x14ac:dyDescent="0.25">
      <c r="A359" t="s">
        <v>355</v>
      </c>
      <c r="B359" s="67">
        <v>6326</v>
      </c>
      <c r="C359" s="3">
        <v>2.4619371558147099E-2</v>
      </c>
      <c r="D359">
        <v>3</v>
      </c>
      <c r="E359" s="4">
        <v>221350</v>
      </c>
      <c r="F359" s="7">
        <v>4</v>
      </c>
      <c r="G359" s="6">
        <v>1587705340</v>
      </c>
    </row>
    <row r="360" spans="1:7" x14ac:dyDescent="0.25">
      <c r="A360" t="s">
        <v>356</v>
      </c>
      <c r="B360" s="67">
        <v>29417</v>
      </c>
      <c r="C360" s="3">
        <v>-4.3660598179453801E-2</v>
      </c>
      <c r="D360">
        <v>4.5999999999999996</v>
      </c>
      <c r="E360" s="4">
        <v>96195</v>
      </c>
      <c r="F360" s="7">
        <v>4.9000000000000004</v>
      </c>
      <c r="G360" s="6">
        <v>5179314272</v>
      </c>
    </row>
    <row r="361" spans="1:7" x14ac:dyDescent="0.25">
      <c r="A361" t="s">
        <v>357</v>
      </c>
      <c r="B361" s="67">
        <v>2224</v>
      </c>
      <c r="C361" s="3">
        <v>-0.123719464144996</v>
      </c>
      <c r="D361">
        <v>40.9</v>
      </c>
      <c r="E361" s="4">
        <v>21318</v>
      </c>
      <c r="F361" s="7">
        <v>8.5500000000000007</v>
      </c>
      <c r="G361" s="6">
        <v>98680226</v>
      </c>
    </row>
    <row r="362" spans="1:7" x14ac:dyDescent="0.25">
      <c r="A362" t="s">
        <v>358</v>
      </c>
      <c r="B362" s="67">
        <v>2428</v>
      </c>
      <c r="C362" s="3">
        <v>-0.10074074074074101</v>
      </c>
      <c r="D362">
        <v>21.2</v>
      </c>
      <c r="E362" s="4">
        <v>31546</v>
      </c>
      <c r="F362" s="7">
        <v>5.6</v>
      </c>
      <c r="G362" s="6">
        <v>264062967</v>
      </c>
    </row>
    <row r="363" spans="1:7" x14ac:dyDescent="0.25">
      <c r="A363" t="s">
        <v>359</v>
      </c>
      <c r="B363" s="67">
        <v>1002</v>
      </c>
      <c r="C363" s="3">
        <v>3.2989690721649499E-2</v>
      </c>
      <c r="D363">
        <v>17</v>
      </c>
      <c r="E363" s="4">
        <v>52656</v>
      </c>
      <c r="F363" s="7">
        <v>4.3</v>
      </c>
      <c r="G363" s="6">
        <v>54621760</v>
      </c>
    </row>
    <row r="364" spans="1:7" x14ac:dyDescent="0.25">
      <c r="A364" t="s">
        <v>360</v>
      </c>
      <c r="B364" s="67">
        <v>1019</v>
      </c>
      <c r="C364" s="3">
        <v>0.53927492447129899</v>
      </c>
      <c r="D364">
        <v>3.1</v>
      </c>
      <c r="E364" s="4">
        <v>104205</v>
      </c>
      <c r="F364" s="7">
        <v>5.2</v>
      </c>
      <c r="G364" s="6">
        <v>134098795</v>
      </c>
    </row>
    <row r="365" spans="1:7" x14ac:dyDescent="0.25">
      <c r="A365" t="s">
        <v>361</v>
      </c>
      <c r="B365" s="67">
        <v>109</v>
      </c>
      <c r="C365" s="3">
        <v>0.17204301075268799</v>
      </c>
      <c r="D365">
        <v>19.3</v>
      </c>
      <c r="E365" s="4">
        <v>41250</v>
      </c>
      <c r="F365" s="7">
        <v>7.6</v>
      </c>
      <c r="G365" s="6">
        <v>3913704</v>
      </c>
    </row>
    <row r="366" spans="1:7" x14ac:dyDescent="0.25">
      <c r="A366" t="s">
        <v>362</v>
      </c>
      <c r="B366" s="67">
        <v>44527</v>
      </c>
      <c r="C366" s="3">
        <v>-1.20260045707693E-2</v>
      </c>
      <c r="D366">
        <v>13.8</v>
      </c>
      <c r="E366" s="4">
        <v>50615</v>
      </c>
      <c r="F366" s="7">
        <v>4.5999999999999996</v>
      </c>
      <c r="G366" s="6">
        <v>4763548163</v>
      </c>
    </row>
    <row r="367" spans="1:7" x14ac:dyDescent="0.25">
      <c r="A367" t="s">
        <v>363</v>
      </c>
      <c r="B367" s="67">
        <v>65</v>
      </c>
      <c r="C367" s="3">
        <v>-0.29347826086956502</v>
      </c>
      <c r="D367">
        <v>9.1999999999999993</v>
      </c>
      <c r="E367" s="4">
        <v>52813</v>
      </c>
      <c r="F367" s="7">
        <v>6.4</v>
      </c>
      <c r="G367" s="6">
        <v>3525061</v>
      </c>
    </row>
    <row r="368" spans="1:7" x14ac:dyDescent="0.25">
      <c r="A368" t="s">
        <v>364</v>
      </c>
      <c r="B368" s="67">
        <v>17192</v>
      </c>
      <c r="C368" s="3">
        <v>0.191737141272702</v>
      </c>
      <c r="D368">
        <v>10</v>
      </c>
      <c r="E368" s="4">
        <v>69947</v>
      </c>
      <c r="F368" s="7">
        <v>4.25</v>
      </c>
      <c r="G368" s="6">
        <v>2658694608</v>
      </c>
    </row>
    <row r="369" spans="1:7" x14ac:dyDescent="0.25">
      <c r="A369" t="s">
        <v>365</v>
      </c>
      <c r="B369" s="67">
        <v>1100984</v>
      </c>
      <c r="C369" s="3">
        <v>6.4482881977008397E-2</v>
      </c>
      <c r="D369">
        <v>10.6</v>
      </c>
      <c r="E369" s="4">
        <v>73124</v>
      </c>
      <c r="F369" s="7">
        <v>4.9000000000000004</v>
      </c>
      <c r="G369" s="6">
        <v>195368040819</v>
      </c>
    </row>
    <row r="370" spans="1:7" x14ac:dyDescent="0.25">
      <c r="A370" t="s">
        <v>366</v>
      </c>
      <c r="B370" s="67">
        <v>180</v>
      </c>
      <c r="C370" s="3">
        <v>-7.69230769230769E-2</v>
      </c>
      <c r="D370">
        <v>21.7</v>
      </c>
      <c r="E370" s="4" t="e">
        <v>#N/A</v>
      </c>
      <c r="F370" s="7">
        <v>4.4000000000000004</v>
      </c>
      <c r="G370" s="6">
        <v>13397812</v>
      </c>
    </row>
    <row r="371" spans="1:7" x14ac:dyDescent="0.25">
      <c r="A371" t="s">
        <v>367</v>
      </c>
      <c r="B371" s="67">
        <v>526</v>
      </c>
      <c r="C371" s="3">
        <v>-0.20303030303030301</v>
      </c>
      <c r="D371">
        <v>24.1</v>
      </c>
      <c r="E371" s="4">
        <v>45000</v>
      </c>
      <c r="F371" s="7">
        <v>4.3</v>
      </c>
      <c r="G371" s="6">
        <v>26892872</v>
      </c>
    </row>
    <row r="372" spans="1:7" x14ac:dyDescent="0.25">
      <c r="A372" t="s">
        <v>368</v>
      </c>
      <c r="B372" s="67">
        <v>236</v>
      </c>
      <c r="C372" s="3">
        <v>1.9873417721519</v>
      </c>
      <c r="D372">
        <v>33.5</v>
      </c>
      <c r="E372" s="4" t="e">
        <v>#N/A</v>
      </c>
      <c r="F372" s="7">
        <v>7.9</v>
      </c>
      <c r="G372" s="6">
        <v>6376592</v>
      </c>
    </row>
    <row r="373" spans="1:7" x14ac:dyDescent="0.25">
      <c r="A373" t="s">
        <v>369</v>
      </c>
      <c r="B373" s="67">
        <v>1141</v>
      </c>
      <c r="C373" s="3">
        <v>0.14904330312185299</v>
      </c>
      <c r="D373">
        <v>24.2</v>
      </c>
      <c r="E373" s="4">
        <v>36375</v>
      </c>
      <c r="F373" s="7">
        <v>6.3</v>
      </c>
      <c r="G373" s="6">
        <v>66527704</v>
      </c>
    </row>
    <row r="374" spans="1:7" x14ac:dyDescent="0.25">
      <c r="A374" t="s">
        <v>370</v>
      </c>
      <c r="B374" s="67">
        <v>4519</v>
      </c>
      <c r="C374" s="3">
        <v>0.32057276446522498</v>
      </c>
      <c r="D374">
        <v>2.8</v>
      </c>
      <c r="E374" s="4">
        <v>95687</v>
      </c>
      <c r="F374" s="7">
        <v>4.4000000000000004</v>
      </c>
      <c r="G374" s="6">
        <v>606320930</v>
      </c>
    </row>
    <row r="375" spans="1:7" x14ac:dyDescent="0.25">
      <c r="A375" t="s">
        <v>371</v>
      </c>
      <c r="B375" s="67">
        <v>4743</v>
      </c>
      <c r="C375" s="3">
        <v>-1.2634238787113099E-3</v>
      </c>
      <c r="D375">
        <v>5.0999999999999996</v>
      </c>
      <c r="E375" s="4">
        <v>63468</v>
      </c>
      <c r="F375" s="7">
        <v>4.5999999999999996</v>
      </c>
      <c r="G375" s="6">
        <v>424477033</v>
      </c>
    </row>
    <row r="376" spans="1:7" x14ac:dyDescent="0.25">
      <c r="A376" t="s">
        <v>372</v>
      </c>
      <c r="B376" s="67">
        <v>7082</v>
      </c>
      <c r="C376" s="3">
        <v>4.2378867071620298E-4</v>
      </c>
      <c r="D376">
        <v>3.5</v>
      </c>
      <c r="E376" s="4">
        <v>68735</v>
      </c>
      <c r="F376" s="7">
        <v>4.2</v>
      </c>
      <c r="G376" s="6">
        <v>1555764952</v>
      </c>
    </row>
    <row r="377" spans="1:7" x14ac:dyDescent="0.25">
      <c r="A377" t="s">
        <v>373</v>
      </c>
      <c r="B377" s="67">
        <v>144</v>
      </c>
      <c r="C377" s="3">
        <v>-0.186440677966102</v>
      </c>
      <c r="D377">
        <v>4.9000000000000004</v>
      </c>
      <c r="E377" s="4" t="e">
        <v>#N/A</v>
      </c>
      <c r="F377" s="7">
        <v>5.4</v>
      </c>
      <c r="G377" s="6">
        <v>11916568</v>
      </c>
    </row>
    <row r="378" spans="1:7" x14ac:dyDescent="0.25">
      <c r="A378" t="s">
        <v>374</v>
      </c>
      <c r="B378" s="67">
        <v>3129</v>
      </c>
      <c r="C378" s="3">
        <v>7.7479338842975198E-2</v>
      </c>
      <c r="D378">
        <v>7</v>
      </c>
      <c r="E378" s="4">
        <v>85563</v>
      </c>
      <c r="F378" s="7">
        <v>4</v>
      </c>
      <c r="G378" s="6">
        <v>416798982</v>
      </c>
    </row>
    <row r="379" spans="1:7" x14ac:dyDescent="0.25">
      <c r="A379" t="s">
        <v>375</v>
      </c>
      <c r="B379" s="67">
        <v>433</v>
      </c>
      <c r="C379" s="3">
        <v>0.113110539845758</v>
      </c>
      <c r="D379">
        <v>16.399999999999999</v>
      </c>
      <c r="E379" s="4">
        <v>66071</v>
      </c>
      <c r="F379" s="7">
        <v>4.4000000000000004</v>
      </c>
      <c r="G379" s="6">
        <v>123512214</v>
      </c>
    </row>
    <row r="380" spans="1:7" x14ac:dyDescent="0.25">
      <c r="A380" t="s">
        <v>376</v>
      </c>
      <c r="B380" s="67">
        <v>26236</v>
      </c>
      <c r="C380" s="3">
        <v>2.4843750000000001E-2</v>
      </c>
      <c r="D380">
        <v>7.9</v>
      </c>
      <c r="E380" s="4">
        <v>84468</v>
      </c>
      <c r="F380" s="7">
        <v>4.45</v>
      </c>
      <c r="G380" s="6">
        <v>3775448147</v>
      </c>
    </row>
    <row r="381" spans="1:7" x14ac:dyDescent="0.25">
      <c r="A381" t="s">
        <v>377</v>
      </c>
      <c r="B381" s="67">
        <v>702</v>
      </c>
      <c r="C381" s="3">
        <v>-2.9045643153527E-2</v>
      </c>
      <c r="D381">
        <v>6.5</v>
      </c>
      <c r="E381" s="4">
        <v>39219</v>
      </c>
      <c r="F381" s="7">
        <v>4.4000000000000004</v>
      </c>
      <c r="G381" s="6">
        <v>15754845</v>
      </c>
    </row>
    <row r="382" spans="1:7" x14ac:dyDescent="0.25">
      <c r="A382" t="s">
        <v>378</v>
      </c>
      <c r="B382" s="67">
        <v>14951</v>
      </c>
      <c r="C382" s="3">
        <v>-1.34609039920818E-2</v>
      </c>
      <c r="D382">
        <v>13</v>
      </c>
      <c r="E382" s="4">
        <v>48320</v>
      </c>
      <c r="F382" s="7">
        <v>5.2</v>
      </c>
      <c r="G382" s="6">
        <v>1873496483</v>
      </c>
    </row>
    <row r="383" spans="1:7" x14ac:dyDescent="0.25">
      <c r="A383" t="s">
        <v>379</v>
      </c>
      <c r="B383" s="67">
        <v>5714</v>
      </c>
      <c r="C383" s="3">
        <v>0.11384015594541901</v>
      </c>
      <c r="D383">
        <v>26.3</v>
      </c>
      <c r="E383" s="4">
        <v>41905</v>
      </c>
      <c r="F383" s="7">
        <v>4.4000000000000004</v>
      </c>
      <c r="G383" s="6">
        <v>1084764853</v>
      </c>
    </row>
    <row r="384" spans="1:7" x14ac:dyDescent="0.25">
      <c r="A384" t="s">
        <v>380</v>
      </c>
      <c r="B384" s="67">
        <v>361</v>
      </c>
      <c r="C384" s="3">
        <v>0.35205992509363299</v>
      </c>
      <c r="D384">
        <v>43.5</v>
      </c>
      <c r="E384" s="4">
        <v>39375</v>
      </c>
      <c r="F384" s="7">
        <v>6.3</v>
      </c>
      <c r="G384" s="6">
        <v>13868385</v>
      </c>
    </row>
    <row r="385" spans="1:7" x14ac:dyDescent="0.25">
      <c r="A385" t="s">
        <v>381</v>
      </c>
      <c r="B385" s="67">
        <v>34464</v>
      </c>
      <c r="C385" s="3">
        <v>2.7932960893854802E-3</v>
      </c>
      <c r="D385">
        <v>13.6</v>
      </c>
      <c r="E385" s="4">
        <v>58180</v>
      </c>
      <c r="F385" s="7">
        <v>4</v>
      </c>
      <c r="G385" s="6">
        <v>4787011680</v>
      </c>
    </row>
    <row r="386" spans="1:7" x14ac:dyDescent="0.25">
      <c r="A386" t="s">
        <v>382</v>
      </c>
      <c r="B386" s="67">
        <v>25891</v>
      </c>
      <c r="C386" s="3">
        <v>-5.6622335580251398E-2</v>
      </c>
      <c r="D386">
        <v>15.6</v>
      </c>
      <c r="E386" s="4">
        <v>50618</v>
      </c>
      <c r="F386" s="7">
        <v>4.8</v>
      </c>
      <c r="G386" s="6">
        <v>3592025942</v>
      </c>
    </row>
    <row r="387" spans="1:7" x14ac:dyDescent="0.25">
      <c r="A387" t="s">
        <v>383</v>
      </c>
      <c r="B387" s="67">
        <v>343</v>
      </c>
      <c r="C387" s="3">
        <v>-0.25917926565874699</v>
      </c>
      <c r="D387">
        <v>0</v>
      </c>
      <c r="E387" s="4" t="e">
        <v>#N/A</v>
      </c>
      <c r="F387" s="7">
        <v>4.2</v>
      </c>
      <c r="G387" s="6">
        <v>288487789</v>
      </c>
    </row>
    <row r="388" spans="1:7" x14ac:dyDescent="0.25">
      <c r="A388" t="s">
        <v>384</v>
      </c>
      <c r="B388" s="67">
        <v>98618</v>
      </c>
      <c r="C388" s="3">
        <v>4.7000244184688601E-2</v>
      </c>
      <c r="D388">
        <v>9.6999999999999993</v>
      </c>
      <c r="E388" s="4">
        <v>67440</v>
      </c>
      <c r="F388" s="7">
        <v>4.7</v>
      </c>
      <c r="G388" s="6">
        <v>14650879744</v>
      </c>
    </row>
    <row r="389" spans="1:7" x14ac:dyDescent="0.25">
      <c r="A389" t="s">
        <v>385</v>
      </c>
      <c r="B389" s="67">
        <v>200</v>
      </c>
      <c r="C389" s="3">
        <v>-0.55257270693512295</v>
      </c>
      <c r="D389">
        <v>31</v>
      </c>
      <c r="E389" s="4">
        <v>39375</v>
      </c>
      <c r="F389" s="7">
        <v>5.4</v>
      </c>
      <c r="G389" s="6" t="e">
        <v>#N/A</v>
      </c>
    </row>
    <row r="390" spans="1:7" x14ac:dyDescent="0.25">
      <c r="A390" t="s">
        <v>386</v>
      </c>
      <c r="B390" s="67">
        <v>48431</v>
      </c>
      <c r="C390" s="3">
        <v>0.324083440413374</v>
      </c>
      <c r="D390">
        <v>8.1999999999999993</v>
      </c>
      <c r="E390" s="4">
        <v>75141</v>
      </c>
      <c r="F390" s="7">
        <v>4.7</v>
      </c>
      <c r="G390" s="6">
        <v>8461734093</v>
      </c>
    </row>
    <row r="391" spans="1:7" x14ac:dyDescent="0.25">
      <c r="A391" t="s">
        <v>387</v>
      </c>
      <c r="B391" s="67">
        <v>9535</v>
      </c>
      <c r="C391" s="3">
        <v>3.6413043478260902E-2</v>
      </c>
      <c r="D391">
        <v>12.7</v>
      </c>
      <c r="E391" s="4">
        <v>47058</v>
      </c>
      <c r="F391" s="7">
        <v>4.2</v>
      </c>
      <c r="G391" s="6">
        <v>2332106928</v>
      </c>
    </row>
    <row r="392" spans="1:7" x14ac:dyDescent="0.25">
      <c r="A392" t="s">
        <v>388</v>
      </c>
      <c r="B392" s="67">
        <v>17389</v>
      </c>
      <c r="C392" s="3">
        <v>5.5285835659667402E-2</v>
      </c>
      <c r="D392">
        <v>27</v>
      </c>
      <c r="E392" s="4">
        <v>43103</v>
      </c>
      <c r="F392" s="7">
        <v>4.5999999999999996</v>
      </c>
      <c r="G392" s="6">
        <v>1909945490</v>
      </c>
    </row>
    <row r="393" spans="1:7" x14ac:dyDescent="0.25">
      <c r="A393" t="s">
        <v>389</v>
      </c>
      <c r="B393" s="67">
        <v>28824</v>
      </c>
      <c r="C393" s="3">
        <v>0.20738910065764701</v>
      </c>
      <c r="D393">
        <v>4.0999999999999996</v>
      </c>
      <c r="E393" s="4">
        <v>106891</v>
      </c>
      <c r="F393" s="7">
        <v>4.1999999999999993</v>
      </c>
      <c r="G393" s="6">
        <v>6380287905</v>
      </c>
    </row>
    <row r="394" spans="1:7" x14ac:dyDescent="0.25">
      <c r="A394" t="s">
        <v>390</v>
      </c>
      <c r="B394" s="67">
        <v>385</v>
      </c>
      <c r="C394" s="3">
        <v>-0.22064777327935201</v>
      </c>
      <c r="D394">
        <v>14.8</v>
      </c>
      <c r="E394" s="4">
        <v>53750</v>
      </c>
      <c r="F394" s="7">
        <v>6.4</v>
      </c>
      <c r="G394" s="6">
        <v>17341983</v>
      </c>
    </row>
    <row r="395" spans="1:7" x14ac:dyDescent="0.25">
      <c r="A395" t="s">
        <v>391</v>
      </c>
      <c r="B395" s="67">
        <v>10547</v>
      </c>
      <c r="C395" s="3">
        <v>3.4222396548342797E-2</v>
      </c>
      <c r="D395">
        <v>29.3</v>
      </c>
      <c r="E395" s="4">
        <v>33773</v>
      </c>
      <c r="F395" s="7">
        <v>4.5</v>
      </c>
      <c r="G395" s="6">
        <v>1263764407</v>
      </c>
    </row>
    <row r="396" spans="1:7" x14ac:dyDescent="0.25">
      <c r="A396" t="s">
        <v>392</v>
      </c>
      <c r="B396" s="67">
        <v>1085</v>
      </c>
      <c r="C396" s="3">
        <v>-2.2522522522522501E-2</v>
      </c>
      <c r="D396">
        <v>16.8</v>
      </c>
      <c r="E396" s="4">
        <v>36336</v>
      </c>
      <c r="F396" s="7">
        <v>4.8</v>
      </c>
      <c r="G396" s="6">
        <v>101307298</v>
      </c>
    </row>
    <row r="397" spans="1:7" x14ac:dyDescent="0.25">
      <c r="A397" t="s">
        <v>393</v>
      </c>
      <c r="B397" s="67">
        <v>17315</v>
      </c>
      <c r="C397" s="3">
        <v>0.15834894300240801</v>
      </c>
      <c r="D397">
        <v>9.3000000000000007</v>
      </c>
      <c r="E397" s="4">
        <v>64742</v>
      </c>
      <c r="F397" s="7">
        <v>5.2</v>
      </c>
      <c r="G397" s="6">
        <v>1911458251</v>
      </c>
    </row>
    <row r="398" spans="1:7" x14ac:dyDescent="0.25">
      <c r="A398" t="s">
        <v>394</v>
      </c>
      <c r="B398" s="67">
        <v>4155</v>
      </c>
      <c r="C398" s="3">
        <v>-0.111229946524064</v>
      </c>
      <c r="D398">
        <v>22</v>
      </c>
      <c r="E398" s="4">
        <v>40392</v>
      </c>
      <c r="F398" s="7">
        <v>4.8</v>
      </c>
      <c r="G398" s="6">
        <v>292112605</v>
      </c>
    </row>
    <row r="399" spans="1:7" x14ac:dyDescent="0.25">
      <c r="A399" t="s">
        <v>395</v>
      </c>
      <c r="B399" s="67">
        <v>1981</v>
      </c>
      <c r="C399" s="3">
        <v>-4.0213178294573597E-2</v>
      </c>
      <c r="D399">
        <v>7.4</v>
      </c>
      <c r="E399" s="4">
        <v>55781</v>
      </c>
      <c r="F399" s="7">
        <v>4.4000000000000004</v>
      </c>
      <c r="G399" s="6">
        <v>186867643</v>
      </c>
    </row>
    <row r="400" spans="1:7" x14ac:dyDescent="0.25">
      <c r="A400" t="s">
        <v>396</v>
      </c>
      <c r="B400" s="67">
        <v>2585</v>
      </c>
      <c r="C400" s="3">
        <v>-0.124322493224932</v>
      </c>
      <c r="D400">
        <v>26.6</v>
      </c>
      <c r="E400" s="4">
        <v>45735</v>
      </c>
      <c r="F400" s="7">
        <v>6.6</v>
      </c>
      <c r="G400" s="6">
        <v>142675164</v>
      </c>
    </row>
    <row r="401" spans="1:7" x14ac:dyDescent="0.25">
      <c r="A401" t="s">
        <v>397</v>
      </c>
      <c r="B401" s="67">
        <v>1659</v>
      </c>
      <c r="C401" s="3">
        <v>-0.15097236438075701</v>
      </c>
      <c r="D401">
        <v>23.6</v>
      </c>
      <c r="E401" s="4">
        <v>32486</v>
      </c>
      <c r="F401" s="7">
        <v>5.0999999999999996</v>
      </c>
      <c r="G401" s="6">
        <v>285043722</v>
      </c>
    </row>
    <row r="402" spans="1:7" x14ac:dyDescent="0.25">
      <c r="A402" t="s">
        <v>398</v>
      </c>
      <c r="B402" s="67">
        <v>3096</v>
      </c>
      <c r="C402" s="3">
        <v>8.4413309982486903E-2</v>
      </c>
      <c r="D402">
        <v>2.8</v>
      </c>
      <c r="E402" s="4">
        <v>74256</v>
      </c>
      <c r="F402" s="7">
        <v>5.9</v>
      </c>
      <c r="G402" s="6">
        <v>3105793389</v>
      </c>
    </row>
    <row r="403" spans="1:7" x14ac:dyDescent="0.25">
      <c r="A403" t="s">
        <v>399</v>
      </c>
      <c r="B403" s="67">
        <v>94628</v>
      </c>
      <c r="C403" s="3">
        <v>5.3439575033200496E-3</v>
      </c>
      <c r="D403">
        <v>14.7</v>
      </c>
      <c r="E403" s="4">
        <v>52837</v>
      </c>
      <c r="F403" s="7">
        <v>6.3</v>
      </c>
      <c r="G403" s="6">
        <v>8290083762</v>
      </c>
    </row>
    <row r="404" spans="1:7" x14ac:dyDescent="0.25">
      <c r="A404" t="s">
        <v>400</v>
      </c>
      <c r="B404" s="67">
        <v>5626</v>
      </c>
      <c r="C404" s="3">
        <v>2.79554175041111E-2</v>
      </c>
      <c r="D404">
        <v>18.8</v>
      </c>
      <c r="E404" s="4">
        <v>56359</v>
      </c>
      <c r="F404" s="7">
        <v>6.3</v>
      </c>
      <c r="G404" s="6">
        <v>433188285</v>
      </c>
    </row>
    <row r="405" spans="1:7" x14ac:dyDescent="0.25">
      <c r="A405" t="s">
        <v>401</v>
      </c>
      <c r="B405" s="67">
        <v>1735</v>
      </c>
      <c r="C405" s="3">
        <v>0.115038560411311</v>
      </c>
      <c r="D405">
        <v>16.899999999999999</v>
      </c>
      <c r="E405" s="4">
        <v>44722</v>
      </c>
      <c r="F405" s="7">
        <v>6.1</v>
      </c>
      <c r="G405" s="6">
        <v>125805961</v>
      </c>
    </row>
    <row r="406" spans="1:7" x14ac:dyDescent="0.25">
      <c r="A406" t="s">
        <v>402</v>
      </c>
      <c r="B406" s="67">
        <v>31058</v>
      </c>
      <c r="C406" s="3">
        <v>4.6992988133764797E-2</v>
      </c>
      <c r="D406">
        <v>19.100000000000001</v>
      </c>
      <c r="E406" s="4">
        <v>45829</v>
      </c>
      <c r="F406" s="7">
        <v>4.8</v>
      </c>
      <c r="G406" s="6">
        <v>3468863160</v>
      </c>
    </row>
    <row r="407" spans="1:7" x14ac:dyDescent="0.25">
      <c r="A407" t="s">
        <v>403</v>
      </c>
      <c r="B407" s="67">
        <v>225175</v>
      </c>
      <c r="C407" s="3">
        <v>2.4146525611054001E-2</v>
      </c>
      <c r="D407">
        <v>13.6</v>
      </c>
      <c r="E407" s="4">
        <v>62362</v>
      </c>
      <c r="F407" s="7">
        <v>4.3</v>
      </c>
      <c r="G407" s="6">
        <v>48116974874</v>
      </c>
    </row>
    <row r="408" spans="1:7" x14ac:dyDescent="0.25">
      <c r="A408" t="s">
        <v>404</v>
      </c>
      <c r="B408" s="67">
        <v>660</v>
      </c>
      <c r="C408" s="3">
        <v>6.7961165048543701E-2</v>
      </c>
      <c r="D408">
        <v>14.2</v>
      </c>
      <c r="E408" s="4">
        <v>63542</v>
      </c>
      <c r="F408" s="7">
        <v>4.4000000000000004</v>
      </c>
      <c r="G408" s="6">
        <v>157429772</v>
      </c>
    </row>
    <row r="409" spans="1:7" x14ac:dyDescent="0.25">
      <c r="A409" t="s">
        <v>405</v>
      </c>
      <c r="B409" s="67">
        <v>761</v>
      </c>
      <c r="C409" s="3">
        <v>-0.192144373673036</v>
      </c>
      <c r="D409">
        <v>16.600000000000001</v>
      </c>
      <c r="E409" s="4">
        <v>36154</v>
      </c>
      <c r="F409" s="7">
        <v>4.0999999999999996</v>
      </c>
      <c r="G409" s="6">
        <v>68588744</v>
      </c>
    </row>
    <row r="410" spans="1:7" x14ac:dyDescent="0.25">
      <c r="A410" t="s">
        <v>406</v>
      </c>
      <c r="B410" s="67">
        <v>4356</v>
      </c>
      <c r="C410" s="3">
        <v>-5.9382422802850401E-2</v>
      </c>
      <c r="D410">
        <v>5.3</v>
      </c>
      <c r="E410" s="4">
        <v>61000</v>
      </c>
      <c r="F410" s="7">
        <v>4.2</v>
      </c>
      <c r="G410" s="6">
        <v>411071456</v>
      </c>
    </row>
    <row r="411" spans="1:7" x14ac:dyDescent="0.25">
      <c r="A411" t="s">
        <v>407</v>
      </c>
      <c r="B411" s="67">
        <v>580</v>
      </c>
      <c r="C411" s="3">
        <v>0.19587628865979401</v>
      </c>
      <c r="D411">
        <v>2.9</v>
      </c>
      <c r="E411" s="4">
        <v>66417</v>
      </c>
      <c r="F411" s="7">
        <v>4.5999999999999996</v>
      </c>
      <c r="G411" s="6">
        <v>71019523</v>
      </c>
    </row>
    <row r="412" spans="1:7" x14ac:dyDescent="0.25">
      <c r="A412" t="s">
        <v>408</v>
      </c>
      <c r="B412" s="67">
        <v>13081</v>
      </c>
      <c r="C412" s="3">
        <v>6.9278731429451203E-3</v>
      </c>
      <c r="D412">
        <v>10.3</v>
      </c>
      <c r="E412" s="4">
        <v>55391</v>
      </c>
      <c r="F412" s="7">
        <v>4.7</v>
      </c>
      <c r="G412" s="6">
        <v>1205181665</v>
      </c>
    </row>
    <row r="413" spans="1:7" x14ac:dyDescent="0.25">
      <c r="A413" t="s">
        <v>409</v>
      </c>
      <c r="B413" s="67">
        <v>1071</v>
      </c>
      <c r="C413" s="3">
        <v>-7.3529411764705899E-2</v>
      </c>
      <c r="D413">
        <v>13.4</v>
      </c>
      <c r="E413" s="4">
        <v>32978</v>
      </c>
      <c r="F413" s="7">
        <v>7.8</v>
      </c>
      <c r="G413" s="6">
        <v>41009735</v>
      </c>
    </row>
    <row r="414" spans="1:7" x14ac:dyDescent="0.25">
      <c r="A414" t="s">
        <v>410</v>
      </c>
      <c r="B414" s="67">
        <v>190</v>
      </c>
      <c r="C414" s="3">
        <v>1.79411764705882</v>
      </c>
      <c r="D414">
        <v>44.7</v>
      </c>
      <c r="E414" s="4">
        <v>38500</v>
      </c>
      <c r="F414" s="7">
        <v>7.3</v>
      </c>
      <c r="G414" s="6" t="e">
        <v>#N/A</v>
      </c>
    </row>
    <row r="415" spans="1:7" x14ac:dyDescent="0.25">
      <c r="A415" t="s">
        <v>681</v>
      </c>
      <c r="B415" s="67">
        <v>789</v>
      </c>
      <c r="C415" s="3">
        <v>-0.25636192271441999</v>
      </c>
      <c r="D415">
        <v>12.2</v>
      </c>
      <c r="E415" s="4">
        <v>63333</v>
      </c>
      <c r="F415" s="7">
        <v>5.2</v>
      </c>
      <c r="G415" s="6">
        <v>991637133</v>
      </c>
    </row>
    <row r="416" spans="1:7" x14ac:dyDescent="0.25">
      <c r="A416" t="s">
        <v>411</v>
      </c>
      <c r="B416" s="67">
        <v>4247</v>
      </c>
      <c r="C416" s="3">
        <v>7.11406212947593E-3</v>
      </c>
      <c r="D416">
        <v>23.9</v>
      </c>
      <c r="E416" s="4">
        <v>40750</v>
      </c>
      <c r="F416" s="7">
        <v>4.8</v>
      </c>
      <c r="G416" s="6">
        <v>467472662</v>
      </c>
    </row>
    <row r="417" spans="1:7" x14ac:dyDescent="0.25">
      <c r="A417" t="s">
        <v>412</v>
      </c>
      <c r="B417" s="67">
        <v>17917</v>
      </c>
      <c r="C417" s="3">
        <v>-0.122833643395672</v>
      </c>
      <c r="D417">
        <v>20.8</v>
      </c>
      <c r="E417" s="4">
        <v>39764</v>
      </c>
      <c r="F417" s="7">
        <v>6.3</v>
      </c>
      <c r="G417" s="6">
        <v>2291459534</v>
      </c>
    </row>
    <row r="418" spans="1:7" x14ac:dyDescent="0.25">
      <c r="A418" t="s">
        <v>682</v>
      </c>
      <c r="B418" s="67">
        <v>789</v>
      </c>
      <c r="C418" s="3">
        <v>-0.259154929577465</v>
      </c>
      <c r="D418">
        <v>18</v>
      </c>
      <c r="E418" s="4">
        <v>37885</v>
      </c>
      <c r="F418" s="7">
        <v>6.1</v>
      </c>
      <c r="G418" s="6">
        <v>62567118</v>
      </c>
    </row>
    <row r="419" spans="1:7" x14ac:dyDescent="0.25">
      <c r="A419" t="s">
        <v>413</v>
      </c>
      <c r="B419" s="67">
        <v>2648</v>
      </c>
      <c r="C419" s="3">
        <v>-4.98744169357732E-2</v>
      </c>
      <c r="D419">
        <v>10.9</v>
      </c>
      <c r="E419" s="4">
        <v>53014</v>
      </c>
      <c r="F419" s="7">
        <v>4.4000000000000004</v>
      </c>
      <c r="G419" s="6">
        <v>357494390</v>
      </c>
    </row>
    <row r="420" spans="1:7" x14ac:dyDescent="0.25">
      <c r="A420" t="s">
        <v>414</v>
      </c>
      <c r="B420" s="67">
        <v>445</v>
      </c>
      <c r="C420" s="3">
        <v>0.52397260273972601</v>
      </c>
      <c r="D420">
        <v>5.2</v>
      </c>
      <c r="E420" s="4">
        <v>53598</v>
      </c>
      <c r="F420" s="7">
        <v>5.7</v>
      </c>
      <c r="G420" s="6">
        <v>18248585</v>
      </c>
    </row>
    <row r="421" spans="1:7" x14ac:dyDescent="0.25">
      <c r="A421" t="s">
        <v>415</v>
      </c>
      <c r="B421" s="67">
        <v>8252</v>
      </c>
      <c r="C421" s="3">
        <v>0.115135135135135</v>
      </c>
      <c r="D421">
        <v>9.5</v>
      </c>
      <c r="E421" s="4">
        <v>85802</v>
      </c>
      <c r="F421" s="7">
        <v>6.1</v>
      </c>
      <c r="G421" s="6">
        <v>3533126462</v>
      </c>
    </row>
    <row r="422" spans="1:7" x14ac:dyDescent="0.25">
      <c r="A422" t="s">
        <v>416</v>
      </c>
      <c r="B422" s="67">
        <v>7461</v>
      </c>
      <c r="C422" s="3">
        <v>0.10894768133174799</v>
      </c>
      <c r="D422">
        <v>3.8</v>
      </c>
      <c r="E422" s="4">
        <v>132298</v>
      </c>
      <c r="F422" s="7">
        <v>5.7</v>
      </c>
      <c r="G422" s="6">
        <v>1172426087</v>
      </c>
    </row>
    <row r="423" spans="1:7" x14ac:dyDescent="0.25">
      <c r="A423" t="s">
        <v>417</v>
      </c>
      <c r="B423" s="67">
        <v>2319</v>
      </c>
      <c r="C423" s="3">
        <v>0.18437180796731401</v>
      </c>
      <c r="D423">
        <v>3.2</v>
      </c>
      <c r="E423" s="4">
        <v>69125</v>
      </c>
      <c r="F423" s="7">
        <v>4.4000000000000004</v>
      </c>
      <c r="G423" s="6">
        <v>230327831</v>
      </c>
    </row>
    <row r="424" spans="1:7" x14ac:dyDescent="0.25">
      <c r="A424" t="s">
        <v>418</v>
      </c>
      <c r="B424" s="67">
        <v>768</v>
      </c>
      <c r="C424" s="3">
        <v>5.7851239669421503E-2</v>
      </c>
      <c r="D424">
        <v>3.6</v>
      </c>
      <c r="E424" s="4">
        <v>95714</v>
      </c>
      <c r="F424" s="7">
        <v>6.1</v>
      </c>
      <c r="G424" s="6">
        <v>2029654278</v>
      </c>
    </row>
    <row r="425" spans="1:7" x14ac:dyDescent="0.25">
      <c r="A425" t="s">
        <v>419</v>
      </c>
      <c r="B425" s="67">
        <v>644</v>
      </c>
      <c r="C425" s="3">
        <v>-0.31779661016949201</v>
      </c>
      <c r="D425">
        <v>8.1999999999999993</v>
      </c>
      <c r="E425" s="4">
        <v>46429</v>
      </c>
      <c r="F425" s="7">
        <v>4.5999999999999996</v>
      </c>
      <c r="G425" s="6">
        <v>142265527</v>
      </c>
    </row>
    <row r="426" spans="1:7" x14ac:dyDescent="0.25">
      <c r="A426" t="s">
        <v>420</v>
      </c>
      <c r="B426" s="67">
        <v>201597</v>
      </c>
      <c r="C426" s="3">
        <v>4.6251654254353E-2</v>
      </c>
      <c r="D426">
        <v>13.3</v>
      </c>
      <c r="E426" s="4">
        <v>54732</v>
      </c>
      <c r="F426" s="7">
        <v>5.2</v>
      </c>
      <c r="G426" s="6">
        <v>15472136360</v>
      </c>
    </row>
    <row r="427" spans="1:7" x14ac:dyDescent="0.25">
      <c r="A427" t="s">
        <v>421</v>
      </c>
      <c r="B427" s="67">
        <v>147376</v>
      </c>
      <c r="C427" s="3">
        <v>3.9235043578822702E-2</v>
      </c>
      <c r="D427">
        <v>12.6</v>
      </c>
      <c r="E427" s="4">
        <v>79205</v>
      </c>
      <c r="F427" s="7">
        <v>3.6</v>
      </c>
      <c r="G427" s="6">
        <v>21978885056</v>
      </c>
    </row>
    <row r="428" spans="1:7" x14ac:dyDescent="0.25">
      <c r="A428" t="s">
        <v>422</v>
      </c>
      <c r="B428" s="67">
        <v>989</v>
      </c>
      <c r="C428" s="3">
        <v>-1.3958125623130599E-2</v>
      </c>
      <c r="D428">
        <v>7.5</v>
      </c>
      <c r="E428" s="4">
        <v>50250</v>
      </c>
      <c r="F428" s="7">
        <v>4.4000000000000004</v>
      </c>
      <c r="G428" s="6">
        <v>258961810</v>
      </c>
    </row>
    <row r="429" spans="1:7" x14ac:dyDescent="0.25">
      <c r="A429" t="s">
        <v>423</v>
      </c>
      <c r="B429" s="67">
        <v>57</v>
      </c>
      <c r="C429" s="3">
        <v>-0.30487804878048802</v>
      </c>
      <c r="D429">
        <v>28.1</v>
      </c>
      <c r="E429" s="4" t="e">
        <v>#N/A</v>
      </c>
      <c r="F429" s="7">
        <v>7.6</v>
      </c>
      <c r="G429" s="6" t="e">
        <v>#N/A</v>
      </c>
    </row>
    <row r="430" spans="1:7" x14ac:dyDescent="0.25">
      <c r="A430" t="s">
        <v>424</v>
      </c>
      <c r="B430" s="67">
        <v>466</v>
      </c>
      <c r="C430" s="3">
        <v>-5.8585858585858602E-2</v>
      </c>
      <c r="D430">
        <v>11.4</v>
      </c>
      <c r="E430" s="4">
        <v>53571</v>
      </c>
      <c r="F430" s="7">
        <v>4.9000000000000004</v>
      </c>
      <c r="G430" s="6">
        <v>25899599</v>
      </c>
    </row>
    <row r="431" spans="1:7" x14ac:dyDescent="0.25">
      <c r="A431" t="s">
        <v>425</v>
      </c>
      <c r="B431" s="67">
        <v>8658</v>
      </c>
      <c r="C431" s="3">
        <v>5.1079637798931996E-3</v>
      </c>
      <c r="D431">
        <v>24</v>
      </c>
      <c r="E431" s="4">
        <v>39399</v>
      </c>
      <c r="F431" s="7">
        <v>4.0999999999999996</v>
      </c>
      <c r="G431" s="6">
        <v>567871827</v>
      </c>
    </row>
    <row r="432" spans="1:7" x14ac:dyDescent="0.25">
      <c r="A432" t="s">
        <v>426</v>
      </c>
      <c r="B432" s="67">
        <v>12293</v>
      </c>
      <c r="C432" s="3">
        <v>-3.9834413809263503E-2</v>
      </c>
      <c r="D432">
        <v>14.3</v>
      </c>
      <c r="E432" s="4">
        <v>52124</v>
      </c>
      <c r="F432" s="7">
        <v>4.4000000000000004</v>
      </c>
      <c r="G432" s="6">
        <v>1929165387</v>
      </c>
    </row>
    <row r="433" spans="1:7" x14ac:dyDescent="0.25">
      <c r="A433" t="s">
        <v>427</v>
      </c>
      <c r="B433" s="67">
        <v>453</v>
      </c>
      <c r="C433" s="3">
        <v>0.45659163987138301</v>
      </c>
      <c r="D433">
        <v>8.1999999999999993</v>
      </c>
      <c r="E433" s="4">
        <v>58438</v>
      </c>
      <c r="F433" s="7">
        <v>4.9000000000000004</v>
      </c>
      <c r="G433" s="6">
        <v>23203719</v>
      </c>
    </row>
    <row r="434" spans="1:7" x14ac:dyDescent="0.25">
      <c r="A434" t="s">
        <v>428</v>
      </c>
      <c r="B434" s="67">
        <v>376</v>
      </c>
      <c r="C434" s="3">
        <v>-0.238866396761134</v>
      </c>
      <c r="D434">
        <v>13.8</v>
      </c>
      <c r="E434" s="4">
        <v>49861</v>
      </c>
      <c r="F434" s="7">
        <v>7.6</v>
      </c>
      <c r="G434" s="6">
        <v>35205445</v>
      </c>
    </row>
    <row r="435" spans="1:7" x14ac:dyDescent="0.25">
      <c r="A435" t="s">
        <v>429</v>
      </c>
      <c r="B435" s="67">
        <v>242</v>
      </c>
      <c r="C435" s="3">
        <v>-0.24610591900311499</v>
      </c>
      <c r="D435">
        <v>21.9</v>
      </c>
      <c r="E435" s="4">
        <v>40357</v>
      </c>
      <c r="F435" s="7">
        <v>5.7</v>
      </c>
      <c r="G435" s="6">
        <v>12710238</v>
      </c>
    </row>
    <row r="436" spans="1:7" x14ac:dyDescent="0.25">
      <c r="A436" t="s">
        <v>430</v>
      </c>
      <c r="B436" s="67">
        <v>40240</v>
      </c>
      <c r="C436" s="3">
        <v>1.7549183229656599E-2</v>
      </c>
      <c r="D436">
        <v>13.1</v>
      </c>
      <c r="E436" s="4">
        <v>56510</v>
      </c>
      <c r="F436" s="7">
        <v>5.5</v>
      </c>
      <c r="G436" s="6">
        <v>3407679158</v>
      </c>
    </row>
    <row r="437" spans="1:7" x14ac:dyDescent="0.25">
      <c r="A437" t="s">
        <v>431</v>
      </c>
      <c r="B437" s="67">
        <v>852</v>
      </c>
      <c r="C437" s="3">
        <v>0.122529644268775</v>
      </c>
      <c r="D437">
        <v>28.6</v>
      </c>
      <c r="E437" s="4">
        <v>33750</v>
      </c>
      <c r="F437" s="7">
        <v>5.4</v>
      </c>
      <c r="G437" s="6">
        <v>26223778</v>
      </c>
    </row>
    <row r="438" spans="1:7" x14ac:dyDescent="0.25">
      <c r="A438" t="s">
        <v>432</v>
      </c>
      <c r="B438" s="67">
        <v>540</v>
      </c>
      <c r="C438" s="3">
        <v>0.166306695464363</v>
      </c>
      <c r="D438">
        <v>13</v>
      </c>
      <c r="E438" s="4">
        <v>56667</v>
      </c>
      <c r="F438" s="7">
        <v>6.4</v>
      </c>
      <c r="G438" s="6">
        <v>20335707</v>
      </c>
    </row>
    <row r="439" spans="1:7" x14ac:dyDescent="0.25">
      <c r="A439" t="s">
        <v>433</v>
      </c>
      <c r="B439" s="67">
        <v>709</v>
      </c>
      <c r="C439" s="3">
        <v>-0.138517618469016</v>
      </c>
      <c r="D439">
        <v>20.5</v>
      </c>
      <c r="E439" s="4">
        <v>37188</v>
      </c>
      <c r="F439" s="7">
        <v>4.2</v>
      </c>
      <c r="G439" s="6">
        <v>110105226</v>
      </c>
    </row>
    <row r="440" spans="1:7" x14ac:dyDescent="0.25">
      <c r="A440" t="s">
        <v>434</v>
      </c>
      <c r="B440" s="67">
        <v>2865</v>
      </c>
      <c r="C440" s="3">
        <v>-6.3419418110493606E-2</v>
      </c>
      <c r="D440">
        <v>44</v>
      </c>
      <c r="E440" s="4">
        <v>22273</v>
      </c>
      <c r="F440" s="7">
        <v>7.6</v>
      </c>
      <c r="G440" s="6">
        <v>218377624</v>
      </c>
    </row>
    <row r="441" spans="1:7" x14ac:dyDescent="0.25">
      <c r="A441" t="s">
        <v>435</v>
      </c>
      <c r="B441" s="67">
        <v>59964</v>
      </c>
      <c r="C441" s="3">
        <v>4.0499739718896401E-2</v>
      </c>
      <c r="D441">
        <v>12.5</v>
      </c>
      <c r="E441" s="4">
        <v>65681</v>
      </c>
      <c r="F441" s="7">
        <v>4.3</v>
      </c>
      <c r="G441" s="6">
        <v>8376545333</v>
      </c>
    </row>
    <row r="442" spans="1:7" x14ac:dyDescent="0.25">
      <c r="A442" t="s">
        <v>436</v>
      </c>
      <c r="B442" s="67">
        <v>13002</v>
      </c>
      <c r="C442" s="3">
        <v>-3.7316748111950203E-2</v>
      </c>
      <c r="D442">
        <v>13.1</v>
      </c>
      <c r="E442" s="4">
        <v>53138</v>
      </c>
      <c r="F442" s="7">
        <v>5.5</v>
      </c>
      <c r="G442" s="6">
        <v>1580324804</v>
      </c>
    </row>
    <row r="443" spans="1:7" x14ac:dyDescent="0.25">
      <c r="A443" t="s">
        <v>437</v>
      </c>
      <c r="B443" s="67">
        <v>38999</v>
      </c>
      <c r="C443" s="3">
        <v>-6.1416921508664598E-3</v>
      </c>
      <c r="D443">
        <v>18.3</v>
      </c>
      <c r="E443" s="4">
        <v>55759</v>
      </c>
      <c r="F443" s="7">
        <v>5.2</v>
      </c>
      <c r="G443" s="6">
        <v>5155163097</v>
      </c>
    </row>
    <row r="444" spans="1:7" x14ac:dyDescent="0.25">
      <c r="A444" t="s">
        <v>438</v>
      </c>
      <c r="B444" s="67">
        <v>565</v>
      </c>
      <c r="C444" s="3">
        <v>-0.26718547341115401</v>
      </c>
      <c r="D444">
        <v>15</v>
      </c>
      <c r="E444" s="4">
        <v>51250</v>
      </c>
      <c r="F444" s="7">
        <v>5.0999999999999996</v>
      </c>
      <c r="G444" s="6">
        <v>47988208</v>
      </c>
    </row>
    <row r="445" spans="1:7" x14ac:dyDescent="0.25">
      <c r="A445" t="s">
        <v>439</v>
      </c>
      <c r="B445" s="67">
        <v>1747</v>
      </c>
      <c r="C445" s="3">
        <v>6.0716454159077102E-2</v>
      </c>
      <c r="D445">
        <v>20</v>
      </c>
      <c r="E445" s="4">
        <v>35000</v>
      </c>
      <c r="F445" s="7">
        <v>4.5</v>
      </c>
      <c r="G445" s="6">
        <v>166540413</v>
      </c>
    </row>
    <row r="446" spans="1:7" x14ac:dyDescent="0.25">
      <c r="A446" t="s">
        <v>440</v>
      </c>
      <c r="B446" s="67">
        <v>1288</v>
      </c>
      <c r="C446" s="3">
        <v>-8.5876508161816897E-2</v>
      </c>
      <c r="D446">
        <v>1.5</v>
      </c>
      <c r="E446" s="4">
        <v>89861</v>
      </c>
      <c r="F446" s="7">
        <v>4.2</v>
      </c>
      <c r="G446" s="6">
        <v>1019147239</v>
      </c>
    </row>
    <row r="447" spans="1:7" x14ac:dyDescent="0.25">
      <c r="A447" t="s">
        <v>441</v>
      </c>
      <c r="B447" s="67">
        <v>2269</v>
      </c>
      <c r="C447" s="3">
        <v>9.1915303176130905E-2</v>
      </c>
      <c r="D447">
        <v>8.1</v>
      </c>
      <c r="E447" s="4">
        <v>60139</v>
      </c>
      <c r="F447" s="7">
        <v>4.3</v>
      </c>
      <c r="G447" s="6">
        <v>137452388</v>
      </c>
    </row>
    <row r="448" spans="1:7" x14ac:dyDescent="0.25">
      <c r="A448" t="s">
        <v>442</v>
      </c>
      <c r="B448" s="67">
        <v>1693</v>
      </c>
      <c r="C448" s="3">
        <v>0.26343283582089599</v>
      </c>
      <c r="D448">
        <v>4.5999999999999996</v>
      </c>
      <c r="E448" s="4">
        <v>65368</v>
      </c>
      <c r="F448" s="7">
        <v>4.7</v>
      </c>
      <c r="G448" s="6">
        <v>138391040</v>
      </c>
    </row>
    <row r="449" spans="1:7" x14ac:dyDescent="0.25">
      <c r="A449" t="s">
        <v>443</v>
      </c>
      <c r="B449" s="67">
        <v>17250</v>
      </c>
      <c r="C449" s="3">
        <v>0.107188703465982</v>
      </c>
      <c r="D449">
        <v>4.2</v>
      </c>
      <c r="E449" s="4">
        <v>92342</v>
      </c>
      <c r="F449" s="7">
        <v>4.7</v>
      </c>
      <c r="G449" s="6">
        <v>3888676402</v>
      </c>
    </row>
    <row r="450" spans="1:7" x14ac:dyDescent="0.25">
      <c r="A450" t="s">
        <v>444</v>
      </c>
      <c r="B450" s="67">
        <v>1270</v>
      </c>
      <c r="C450" s="3">
        <v>0.130899376669635</v>
      </c>
      <c r="D450">
        <v>21</v>
      </c>
      <c r="E450" s="4">
        <v>41225</v>
      </c>
      <c r="F450" s="7">
        <v>8.4</v>
      </c>
      <c r="G450" s="6">
        <v>59259828</v>
      </c>
    </row>
    <row r="451" spans="1:7" x14ac:dyDescent="0.25">
      <c r="A451" t="s">
        <v>445</v>
      </c>
      <c r="B451" s="67">
        <v>10317</v>
      </c>
      <c r="C451" s="3">
        <v>0.225588025659302</v>
      </c>
      <c r="D451">
        <v>13.1</v>
      </c>
      <c r="E451" s="4">
        <v>53199</v>
      </c>
      <c r="F451" s="7">
        <v>4.9000000000000004</v>
      </c>
      <c r="G451" s="6">
        <v>2572654944</v>
      </c>
    </row>
    <row r="452" spans="1:7" x14ac:dyDescent="0.25">
      <c r="A452" t="s">
        <v>446</v>
      </c>
      <c r="B452" s="67">
        <v>627</v>
      </c>
      <c r="C452" s="3">
        <v>0.44803695150115502</v>
      </c>
      <c r="D452">
        <v>26.2</v>
      </c>
      <c r="E452" s="4">
        <v>37887</v>
      </c>
      <c r="F452" s="7">
        <v>5.0999999999999996</v>
      </c>
      <c r="G452" s="6">
        <v>38192423</v>
      </c>
    </row>
    <row r="453" spans="1:7" x14ac:dyDescent="0.25">
      <c r="A453" t="s">
        <v>447</v>
      </c>
      <c r="B453" s="67">
        <v>170600</v>
      </c>
      <c r="C453" s="3">
        <v>-3.3340132816572603E-2</v>
      </c>
      <c r="D453">
        <v>20.7</v>
      </c>
      <c r="E453" s="4">
        <v>50422</v>
      </c>
      <c r="F453" s="7">
        <v>5.3</v>
      </c>
      <c r="G453" s="6">
        <v>15537360250</v>
      </c>
    </row>
    <row r="454" spans="1:7" x14ac:dyDescent="0.25">
      <c r="A454" t="s">
        <v>448</v>
      </c>
      <c r="B454" s="67">
        <v>4433</v>
      </c>
      <c r="C454" s="3">
        <v>9.8092643051771095E-2</v>
      </c>
      <c r="D454">
        <v>8</v>
      </c>
      <c r="E454" s="4">
        <v>49745</v>
      </c>
      <c r="F454" s="7">
        <v>3.7</v>
      </c>
      <c r="G454" s="6">
        <v>807070088</v>
      </c>
    </row>
    <row r="455" spans="1:7" x14ac:dyDescent="0.25">
      <c r="A455" t="s">
        <v>449</v>
      </c>
      <c r="B455" s="67">
        <v>4990</v>
      </c>
      <c r="C455" s="3">
        <v>4.7879042419151599E-2</v>
      </c>
      <c r="D455">
        <v>10</v>
      </c>
      <c r="E455" s="4">
        <v>85000</v>
      </c>
      <c r="F455" s="7">
        <v>5.7</v>
      </c>
      <c r="G455" s="6">
        <v>431989281</v>
      </c>
    </row>
    <row r="456" spans="1:7" x14ac:dyDescent="0.25">
      <c r="A456" t="s">
        <v>450</v>
      </c>
      <c r="B456" s="67">
        <v>3315</v>
      </c>
      <c r="C456" s="3">
        <v>-7.8910808557932796E-2</v>
      </c>
      <c r="D456">
        <v>43.6</v>
      </c>
      <c r="E456" s="4">
        <v>20943</v>
      </c>
      <c r="F456" s="7">
        <v>7</v>
      </c>
      <c r="G456" s="6">
        <v>193525630</v>
      </c>
    </row>
    <row r="457" spans="1:7" x14ac:dyDescent="0.25">
      <c r="A457" t="s">
        <v>451</v>
      </c>
      <c r="B457" s="67">
        <v>19413</v>
      </c>
      <c r="C457" s="3">
        <v>-4.9965743368894998E-2</v>
      </c>
      <c r="D457">
        <v>9.5</v>
      </c>
      <c r="E457" s="4">
        <v>55058</v>
      </c>
      <c r="F457" s="7">
        <v>4.8</v>
      </c>
      <c r="G457" s="6">
        <v>3526183755</v>
      </c>
    </row>
    <row r="458" spans="1:7" x14ac:dyDescent="0.25">
      <c r="A458" t="s">
        <v>452</v>
      </c>
      <c r="B458" s="67">
        <v>2670</v>
      </c>
      <c r="C458" s="3">
        <v>-0.182235834609495</v>
      </c>
      <c r="D458">
        <v>14.3</v>
      </c>
      <c r="E458" s="4">
        <v>52656</v>
      </c>
      <c r="F458" s="7">
        <v>6.4</v>
      </c>
      <c r="G458" s="6">
        <v>48916079</v>
      </c>
    </row>
    <row r="459" spans="1:7" x14ac:dyDescent="0.25">
      <c r="A459" t="s">
        <v>453</v>
      </c>
      <c r="B459" s="67">
        <v>516</v>
      </c>
      <c r="C459" s="3">
        <v>-7.0270270270270302E-2</v>
      </c>
      <c r="D459">
        <v>23.5</v>
      </c>
      <c r="E459" s="4">
        <v>43917</v>
      </c>
      <c r="F459" s="7">
        <v>5.4</v>
      </c>
      <c r="G459" s="6">
        <v>34835095</v>
      </c>
    </row>
    <row r="460" spans="1:7" x14ac:dyDescent="0.25">
      <c r="A460" t="s">
        <v>454</v>
      </c>
      <c r="B460" s="67">
        <v>355</v>
      </c>
      <c r="C460" s="3">
        <v>-0.22149122807017499</v>
      </c>
      <c r="D460">
        <v>22.8</v>
      </c>
      <c r="E460" s="4">
        <v>40893</v>
      </c>
      <c r="F460" s="7">
        <v>4.3</v>
      </c>
      <c r="G460" s="6">
        <v>21172528</v>
      </c>
    </row>
    <row r="461" spans="1:7" x14ac:dyDescent="0.25">
      <c r="A461" t="s">
        <v>455</v>
      </c>
      <c r="B461" s="67">
        <v>216</v>
      </c>
      <c r="C461" s="3">
        <v>5.3658536585365797E-2</v>
      </c>
      <c r="D461">
        <v>10.199999999999999</v>
      </c>
      <c r="E461" s="4">
        <v>43125</v>
      </c>
      <c r="F461" s="7">
        <v>6.1</v>
      </c>
      <c r="G461" s="6">
        <v>9035227</v>
      </c>
    </row>
    <row r="462" spans="1:7" x14ac:dyDescent="0.25">
      <c r="A462" t="s">
        <v>456</v>
      </c>
      <c r="B462" s="67">
        <v>1472</v>
      </c>
      <c r="C462" s="3">
        <v>0.40726577437858502</v>
      </c>
      <c r="D462">
        <v>10.9</v>
      </c>
      <c r="E462" s="4">
        <v>31195</v>
      </c>
      <c r="F462" s="7">
        <v>4.3</v>
      </c>
      <c r="G462" s="6">
        <v>95761104</v>
      </c>
    </row>
    <row r="463" spans="1:7" x14ac:dyDescent="0.25">
      <c r="A463" t="s">
        <v>457</v>
      </c>
      <c r="B463" s="67">
        <v>1648</v>
      </c>
      <c r="C463" s="3">
        <v>-0.25362318840579701</v>
      </c>
      <c r="D463">
        <v>19.8</v>
      </c>
      <c r="E463" s="4">
        <v>37465</v>
      </c>
      <c r="F463" s="7">
        <v>8.4</v>
      </c>
      <c r="G463" s="6">
        <v>46260128</v>
      </c>
    </row>
    <row r="464" spans="1:7" x14ac:dyDescent="0.25">
      <c r="A464" t="s">
        <v>458</v>
      </c>
      <c r="B464" s="67">
        <v>129</v>
      </c>
      <c r="C464" s="3">
        <v>-6.5217391304347797E-2</v>
      </c>
      <c r="D464">
        <v>7.8</v>
      </c>
      <c r="E464" s="4">
        <v>53750</v>
      </c>
      <c r="F464" s="7">
        <v>7.6</v>
      </c>
      <c r="G464" s="6">
        <v>5695983</v>
      </c>
    </row>
    <row r="465" spans="1:7" x14ac:dyDescent="0.25">
      <c r="A465" t="s">
        <v>459</v>
      </c>
      <c r="B465" s="67">
        <v>4743</v>
      </c>
      <c r="C465" s="3">
        <v>-2.3873224943403999E-2</v>
      </c>
      <c r="D465">
        <v>30.3</v>
      </c>
      <c r="E465" s="4">
        <v>35042</v>
      </c>
      <c r="F465" s="7">
        <v>6.5</v>
      </c>
      <c r="G465" s="6">
        <v>528450730</v>
      </c>
    </row>
    <row r="466" spans="1:7" x14ac:dyDescent="0.25">
      <c r="A466" t="s">
        <v>460</v>
      </c>
      <c r="B466" s="67">
        <v>462219</v>
      </c>
      <c r="C466" s="3">
        <v>2.8348502815494399E-2</v>
      </c>
      <c r="D466">
        <v>12.1</v>
      </c>
      <c r="E466" s="4">
        <v>72996</v>
      </c>
      <c r="F466" s="7">
        <v>4.0999999999999996</v>
      </c>
      <c r="G466" s="6">
        <v>78263886046</v>
      </c>
    </row>
    <row r="467" spans="1:7" x14ac:dyDescent="0.25">
      <c r="A467" t="s">
        <v>461</v>
      </c>
      <c r="B467" s="67">
        <v>1701</v>
      </c>
      <c r="C467" s="3">
        <v>-7.95454545454546E-2</v>
      </c>
      <c r="D467">
        <v>46.7</v>
      </c>
      <c r="E467" s="4">
        <v>25300</v>
      </c>
      <c r="F467" s="7">
        <v>4.8</v>
      </c>
      <c r="G467" s="6">
        <v>128917233</v>
      </c>
    </row>
    <row r="468" spans="1:7" x14ac:dyDescent="0.25">
      <c r="A468" t="s">
        <v>462</v>
      </c>
      <c r="B468" s="67">
        <v>4550</v>
      </c>
      <c r="C468" s="3">
        <v>0.10249575963169399</v>
      </c>
      <c r="D468">
        <v>29.3</v>
      </c>
      <c r="E468" s="4">
        <v>53892</v>
      </c>
      <c r="F468" s="7">
        <v>4.8</v>
      </c>
      <c r="G468" s="6">
        <v>470650644</v>
      </c>
    </row>
    <row r="469" spans="1:7" x14ac:dyDescent="0.25">
      <c r="A469" t="s">
        <v>463</v>
      </c>
      <c r="B469" s="67">
        <v>143735</v>
      </c>
      <c r="C469" s="3">
        <v>6.3573413990351997E-3</v>
      </c>
      <c r="D469">
        <v>15.1</v>
      </c>
      <c r="E469" s="4">
        <v>51598</v>
      </c>
      <c r="F469" s="7">
        <v>4.8</v>
      </c>
      <c r="G469" s="6">
        <v>12278228837</v>
      </c>
    </row>
    <row r="470" spans="1:7" x14ac:dyDescent="0.25">
      <c r="A470" t="s">
        <v>464</v>
      </c>
      <c r="B470" s="67">
        <v>4395</v>
      </c>
      <c r="C470" s="3">
        <v>0.247516321317059</v>
      </c>
      <c r="D470">
        <v>7.6</v>
      </c>
      <c r="E470" s="4">
        <v>71761</v>
      </c>
      <c r="F470" s="7">
        <v>5.2</v>
      </c>
      <c r="G470" s="6">
        <v>305019343</v>
      </c>
    </row>
    <row r="471" spans="1:7" x14ac:dyDescent="0.25">
      <c r="A471" t="s">
        <v>465</v>
      </c>
      <c r="B471" s="67">
        <v>40</v>
      </c>
      <c r="C471" s="3">
        <v>-0.44444444444444398</v>
      </c>
      <c r="D471">
        <v>27.5</v>
      </c>
      <c r="E471" s="4" t="e">
        <v>#N/A</v>
      </c>
      <c r="F471" s="7">
        <v>7.6</v>
      </c>
      <c r="G471" s="6">
        <v>2710281</v>
      </c>
    </row>
    <row r="472" spans="1:7" x14ac:dyDescent="0.25">
      <c r="A472" t="s">
        <v>466</v>
      </c>
      <c r="B472" s="67">
        <v>686</v>
      </c>
      <c r="C472" s="3">
        <v>-6.2841530054644795E-2</v>
      </c>
      <c r="D472">
        <v>11.3</v>
      </c>
      <c r="E472" s="4">
        <v>44886</v>
      </c>
      <c r="F472" s="7">
        <v>4.4000000000000004</v>
      </c>
      <c r="G472" s="6">
        <v>69066778</v>
      </c>
    </row>
    <row r="473" spans="1:7" x14ac:dyDescent="0.25">
      <c r="A473" t="s">
        <v>467</v>
      </c>
      <c r="B473" s="67">
        <v>3329</v>
      </c>
      <c r="C473" s="3">
        <v>-2.6892721426483499E-2</v>
      </c>
      <c r="D473">
        <v>3</v>
      </c>
      <c r="E473" s="4">
        <v>70673</v>
      </c>
      <c r="F473" s="7">
        <v>6.3</v>
      </c>
      <c r="G473" s="6" t="e">
        <v>#N/A</v>
      </c>
    </row>
    <row r="474" spans="1:7" x14ac:dyDescent="0.25">
      <c r="A474" t="s">
        <v>468</v>
      </c>
      <c r="B474" s="67">
        <v>3139</v>
      </c>
      <c r="C474" s="3">
        <v>-9.3298671288272697E-2</v>
      </c>
      <c r="D474">
        <v>37.200000000000003</v>
      </c>
      <c r="E474" s="4">
        <v>22574</v>
      </c>
      <c r="F474" s="7">
        <v>7.6</v>
      </c>
      <c r="G474" s="6">
        <v>190122334</v>
      </c>
    </row>
    <row r="475" spans="1:7" x14ac:dyDescent="0.25">
      <c r="A475" t="s">
        <v>469</v>
      </c>
      <c r="B475" s="67">
        <v>14463</v>
      </c>
      <c r="C475" s="3">
        <v>3.8039187540371798E-2</v>
      </c>
      <c r="D475">
        <v>28.5</v>
      </c>
      <c r="E475" s="4">
        <v>34221</v>
      </c>
      <c r="F475" s="7">
        <v>5.6</v>
      </c>
      <c r="G475" s="6">
        <v>1210561904</v>
      </c>
    </row>
    <row r="476" spans="1:7" x14ac:dyDescent="0.25">
      <c r="A476" t="s">
        <v>470</v>
      </c>
      <c r="B476" s="67">
        <v>336</v>
      </c>
      <c r="C476" s="3">
        <v>-0.23462414578587701</v>
      </c>
      <c r="D476">
        <v>26.2</v>
      </c>
      <c r="E476" s="4">
        <v>29000</v>
      </c>
      <c r="F476" s="7">
        <v>7.6</v>
      </c>
      <c r="G476" s="6">
        <v>12361223</v>
      </c>
    </row>
    <row r="477" spans="1:7" x14ac:dyDescent="0.25">
      <c r="A477" t="s">
        <v>471</v>
      </c>
      <c r="B477" s="67">
        <v>846</v>
      </c>
      <c r="C477" s="3">
        <v>-0.16320474777448099</v>
      </c>
      <c r="D477">
        <v>21.6</v>
      </c>
      <c r="E477" s="4">
        <v>45114</v>
      </c>
      <c r="F477" s="7">
        <v>4.8</v>
      </c>
      <c r="G477" s="6">
        <v>45698624</v>
      </c>
    </row>
    <row r="478" spans="1:7" x14ac:dyDescent="0.25">
      <c r="A478" t="s">
        <v>472</v>
      </c>
      <c r="B478" s="67">
        <v>744</v>
      </c>
      <c r="C478" s="3">
        <v>-0.18688524590163899</v>
      </c>
      <c r="D478">
        <v>34</v>
      </c>
      <c r="E478" s="4">
        <v>29375</v>
      </c>
      <c r="F478" s="7">
        <v>6.3</v>
      </c>
      <c r="G478" s="6">
        <v>46001667</v>
      </c>
    </row>
    <row r="479" spans="1:7" x14ac:dyDescent="0.25">
      <c r="A479" t="s">
        <v>473</v>
      </c>
      <c r="B479" s="67">
        <v>871</v>
      </c>
      <c r="C479" s="3">
        <v>0.44925124792013299</v>
      </c>
      <c r="D479">
        <v>5.2</v>
      </c>
      <c r="E479" s="4">
        <v>69268</v>
      </c>
      <c r="F479" s="7">
        <v>4.4000000000000004</v>
      </c>
      <c r="G479" s="6">
        <v>81842528</v>
      </c>
    </row>
    <row r="480" spans="1:7" x14ac:dyDescent="0.25">
      <c r="A480" t="s">
        <v>474</v>
      </c>
      <c r="B480" s="67">
        <v>2721</v>
      </c>
      <c r="C480" s="3">
        <v>0.238507055075102</v>
      </c>
      <c r="D480">
        <v>15.7</v>
      </c>
      <c r="E480" s="4">
        <v>54231</v>
      </c>
      <c r="F480" s="7">
        <v>5.2</v>
      </c>
      <c r="G480" s="6">
        <v>166339247</v>
      </c>
    </row>
    <row r="481" spans="1:7" x14ac:dyDescent="0.25">
      <c r="A481" t="s">
        <v>475</v>
      </c>
      <c r="B481" s="67">
        <v>43301</v>
      </c>
      <c r="C481" s="3">
        <v>-4.7219838493189899E-2</v>
      </c>
      <c r="D481">
        <v>25</v>
      </c>
      <c r="E481" s="4">
        <v>38926</v>
      </c>
      <c r="F481" s="7">
        <v>7.3</v>
      </c>
      <c r="G481" s="6">
        <v>3602070997</v>
      </c>
    </row>
    <row r="482" spans="1:7" x14ac:dyDescent="0.25">
      <c r="A482" t="s">
        <v>476</v>
      </c>
      <c r="B482" s="67">
        <v>2933</v>
      </c>
      <c r="C482" s="3">
        <v>-5.2342487883683397E-2</v>
      </c>
      <c r="D482">
        <v>8.4</v>
      </c>
      <c r="E482" s="4">
        <v>72102</v>
      </c>
      <c r="F482" s="7">
        <v>4.8</v>
      </c>
      <c r="G482" s="6">
        <v>314846712</v>
      </c>
    </row>
    <row r="483" spans="1:7" x14ac:dyDescent="0.25">
      <c r="A483" t="s">
        <v>477</v>
      </c>
      <c r="B483" s="67">
        <v>15294</v>
      </c>
      <c r="C483" s="3">
        <v>1.2378367644138501E-2</v>
      </c>
      <c r="D483">
        <v>20.399999999999999</v>
      </c>
      <c r="E483" s="4">
        <v>43704</v>
      </c>
      <c r="F483" s="7">
        <v>7.5</v>
      </c>
      <c r="G483" s="6">
        <v>1251820599</v>
      </c>
    </row>
    <row r="484" spans="1:7" x14ac:dyDescent="0.25">
      <c r="A484" t="s">
        <v>478</v>
      </c>
      <c r="B484" s="67">
        <v>1579</v>
      </c>
      <c r="C484" s="3">
        <v>-8.4637681159420303E-2</v>
      </c>
      <c r="D484">
        <v>31.5</v>
      </c>
      <c r="E484" s="4">
        <v>43295</v>
      </c>
      <c r="F484" s="7">
        <v>4.7</v>
      </c>
      <c r="G484" s="6">
        <v>73750359</v>
      </c>
    </row>
    <row r="485" spans="1:7" x14ac:dyDescent="0.25">
      <c r="A485" t="s">
        <v>479</v>
      </c>
      <c r="B485" s="67">
        <v>842</v>
      </c>
      <c r="C485" s="3">
        <v>0.63813229571984398</v>
      </c>
      <c r="D485">
        <v>43.8</v>
      </c>
      <c r="E485" s="4">
        <v>19671</v>
      </c>
      <c r="F485" s="7">
        <v>6.9</v>
      </c>
      <c r="G485" s="6">
        <v>54244410</v>
      </c>
    </row>
    <row r="486" spans="1:7" x14ac:dyDescent="0.25">
      <c r="A486" t="s">
        <v>480</v>
      </c>
      <c r="B486" s="67">
        <v>1506</v>
      </c>
      <c r="C486" s="3">
        <v>-5.1637279596977302E-2</v>
      </c>
      <c r="D486">
        <v>14</v>
      </c>
      <c r="E486" s="4">
        <v>36250</v>
      </c>
      <c r="F486" s="7">
        <v>5.7</v>
      </c>
      <c r="G486" s="6">
        <v>91633292</v>
      </c>
    </row>
    <row r="487" spans="1:7" x14ac:dyDescent="0.25">
      <c r="A487" t="s">
        <v>481</v>
      </c>
      <c r="B487" s="67">
        <v>118836</v>
      </c>
      <c r="C487" s="3">
        <v>-0.114400053656464</v>
      </c>
      <c r="D487">
        <v>27.3</v>
      </c>
      <c r="E487" s="4">
        <v>36736</v>
      </c>
      <c r="F487" s="7">
        <v>7.6</v>
      </c>
      <c r="G487" s="6">
        <v>7652333632</v>
      </c>
    </row>
    <row r="488" spans="1:7" x14ac:dyDescent="0.25">
      <c r="A488" t="s">
        <v>482</v>
      </c>
      <c r="B488" s="67">
        <v>90903</v>
      </c>
      <c r="C488" s="3">
        <v>-7.2406788545966803E-3</v>
      </c>
      <c r="D488">
        <v>18.2</v>
      </c>
      <c r="E488" s="4">
        <v>46993</v>
      </c>
      <c r="F488" s="7">
        <v>5.6</v>
      </c>
      <c r="G488" s="6">
        <v>8015198443</v>
      </c>
    </row>
    <row r="489" spans="1:7" x14ac:dyDescent="0.25">
      <c r="A489" t="s">
        <v>483</v>
      </c>
      <c r="B489" s="67">
        <v>9200</v>
      </c>
      <c r="C489" s="3">
        <v>1.1656036947437901E-2</v>
      </c>
      <c r="D489">
        <v>28.7</v>
      </c>
      <c r="E489" s="4">
        <v>33351</v>
      </c>
      <c r="F489" s="7">
        <v>7.3</v>
      </c>
      <c r="G489" s="6">
        <v>690243616</v>
      </c>
    </row>
    <row r="490" spans="1:7" x14ac:dyDescent="0.25">
      <c r="A490" t="s">
        <v>484</v>
      </c>
      <c r="B490" s="67">
        <v>2293</v>
      </c>
      <c r="C490" s="3">
        <v>0.246873300706906</v>
      </c>
      <c r="D490">
        <v>10.5</v>
      </c>
      <c r="E490" s="4">
        <v>52500</v>
      </c>
      <c r="F490" s="7">
        <v>5.0999999999999996</v>
      </c>
      <c r="G490" s="6">
        <v>210160470</v>
      </c>
    </row>
    <row r="491" spans="1:7" x14ac:dyDescent="0.25">
      <c r="A491" t="s">
        <v>485</v>
      </c>
      <c r="B491" s="67">
        <v>54375</v>
      </c>
      <c r="C491" s="3">
        <v>-1.8023224315099399E-2</v>
      </c>
      <c r="D491">
        <v>18.899999999999999</v>
      </c>
      <c r="E491" s="4">
        <v>46396</v>
      </c>
      <c r="F491" s="7">
        <v>7.35</v>
      </c>
      <c r="G491" s="6">
        <v>4207105406</v>
      </c>
    </row>
    <row r="492" spans="1:7" x14ac:dyDescent="0.25">
      <c r="A492" t="s">
        <v>486</v>
      </c>
      <c r="B492" s="67">
        <v>8995</v>
      </c>
      <c r="C492" s="3">
        <v>0.42596702599873199</v>
      </c>
      <c r="D492">
        <v>0.6</v>
      </c>
      <c r="E492" s="4">
        <v>127575</v>
      </c>
      <c r="F492" s="7">
        <v>4.0999999999999996</v>
      </c>
      <c r="G492" s="6">
        <v>1399401586</v>
      </c>
    </row>
    <row r="493" spans="1:7" x14ac:dyDescent="0.25">
      <c r="A493" t="s">
        <v>487</v>
      </c>
      <c r="B493" s="67">
        <v>559</v>
      </c>
      <c r="C493" s="3">
        <v>-9.6930533117932205E-2</v>
      </c>
      <c r="D493">
        <v>17.2</v>
      </c>
      <c r="E493" s="4">
        <v>44931</v>
      </c>
      <c r="F493" s="7">
        <v>4.8</v>
      </c>
      <c r="G493" s="6">
        <v>19164514</v>
      </c>
    </row>
    <row r="494" spans="1:7" x14ac:dyDescent="0.25">
      <c r="A494" t="s">
        <v>488</v>
      </c>
      <c r="B494" s="67">
        <v>644</v>
      </c>
      <c r="C494" s="3">
        <v>-2.1276595744680799E-2</v>
      </c>
      <c r="D494">
        <v>52.2</v>
      </c>
      <c r="E494" s="4">
        <v>19536</v>
      </c>
      <c r="F494" s="7">
        <v>7</v>
      </c>
      <c r="G494" s="6">
        <v>18297909</v>
      </c>
    </row>
    <row r="495" spans="1:7" x14ac:dyDescent="0.25">
      <c r="A495" t="s">
        <v>489</v>
      </c>
      <c r="B495" s="67">
        <v>1811</v>
      </c>
      <c r="C495" s="3">
        <v>-0.106120434353406</v>
      </c>
      <c r="D495">
        <v>16.8</v>
      </c>
      <c r="E495" s="4">
        <v>39750</v>
      </c>
      <c r="F495" s="7">
        <v>4.5</v>
      </c>
      <c r="G495" s="6">
        <v>79660064</v>
      </c>
    </row>
    <row r="496" spans="1:7" x14ac:dyDescent="0.25">
      <c r="A496" t="s">
        <v>490</v>
      </c>
      <c r="B496" s="67">
        <v>851</v>
      </c>
      <c r="C496" s="3">
        <v>-0.38467100506146101</v>
      </c>
      <c r="D496">
        <v>29.8</v>
      </c>
      <c r="E496" s="4">
        <v>29773</v>
      </c>
      <c r="F496" s="7">
        <v>4.5999999999999996</v>
      </c>
      <c r="G496" s="6">
        <v>86734552</v>
      </c>
    </row>
    <row r="497" spans="1:7" x14ac:dyDescent="0.25">
      <c r="A497" t="s">
        <v>491</v>
      </c>
      <c r="B497" s="67">
        <v>700</v>
      </c>
      <c r="C497" s="3">
        <v>0.17056856187291</v>
      </c>
      <c r="D497">
        <v>22</v>
      </c>
      <c r="E497" s="4">
        <v>45466</v>
      </c>
      <c r="F497" s="7">
        <v>4.2</v>
      </c>
      <c r="G497" s="6">
        <v>29739562</v>
      </c>
    </row>
    <row r="498" spans="1:7" x14ac:dyDescent="0.25">
      <c r="A498" t="s">
        <v>492</v>
      </c>
      <c r="B498" s="67">
        <v>145784</v>
      </c>
      <c r="C498" s="3">
        <v>4.9258672808406498E-2</v>
      </c>
      <c r="D498">
        <v>16.8</v>
      </c>
      <c r="E498" s="4">
        <v>53600</v>
      </c>
      <c r="F498" s="7">
        <v>5.0999999999999996</v>
      </c>
      <c r="G498" s="6">
        <v>14233488115</v>
      </c>
    </row>
    <row r="499" spans="1:7" x14ac:dyDescent="0.25">
      <c r="A499" t="s">
        <v>493</v>
      </c>
      <c r="B499" s="68">
        <v>1084</v>
      </c>
      <c r="C499" s="8">
        <v>-0.113654946852003</v>
      </c>
      <c r="D499">
        <v>24.2</v>
      </c>
      <c r="E499" s="4">
        <v>30333</v>
      </c>
      <c r="F499" s="7">
        <v>7.6</v>
      </c>
      <c r="G499" s="6">
        <v>50849390</v>
      </c>
    </row>
    <row r="500" spans="1:7" x14ac:dyDescent="0.25">
      <c r="A500" t="s">
        <v>494</v>
      </c>
      <c r="B500" s="68">
        <v>8097</v>
      </c>
      <c r="C500" s="8">
        <v>-2.12740239332769E-2</v>
      </c>
      <c r="D500">
        <v>40.299999999999997</v>
      </c>
      <c r="E500" s="4">
        <v>33883</v>
      </c>
      <c r="F500" s="7">
        <v>5.2</v>
      </c>
      <c r="G500" s="6">
        <v>753750465</v>
      </c>
    </row>
    <row r="501" spans="1:7" x14ac:dyDescent="0.25">
      <c r="A501" t="s">
        <v>495</v>
      </c>
      <c r="B501" s="68">
        <v>224</v>
      </c>
      <c r="C501" s="8">
        <v>-0.26797385620914999</v>
      </c>
      <c r="D501">
        <v>48.7</v>
      </c>
      <c r="E501" s="4">
        <v>33958</v>
      </c>
      <c r="F501" s="7">
        <v>6.1</v>
      </c>
      <c r="G501" s="6">
        <v>11243986</v>
      </c>
    </row>
    <row r="502" spans="1:7" x14ac:dyDescent="0.25">
      <c r="A502" t="s">
        <v>496</v>
      </c>
      <c r="B502" s="68">
        <v>3332</v>
      </c>
      <c r="C502" s="8">
        <v>6.8633739576651698E-2</v>
      </c>
      <c r="D502">
        <v>12.9</v>
      </c>
      <c r="E502" s="4">
        <v>60208</v>
      </c>
      <c r="F502" s="7">
        <v>5</v>
      </c>
      <c r="G502" s="6">
        <v>498577310</v>
      </c>
    </row>
    <row r="503" spans="1:7" x14ac:dyDescent="0.25">
      <c r="A503" t="s">
        <v>497</v>
      </c>
      <c r="B503" s="68">
        <v>525</v>
      </c>
      <c r="C503" s="8">
        <v>0</v>
      </c>
      <c r="D503">
        <v>28</v>
      </c>
      <c r="E503" s="4">
        <v>45682</v>
      </c>
      <c r="F503" s="7">
        <v>6.5</v>
      </c>
      <c r="G503" s="6">
        <v>33292317</v>
      </c>
    </row>
    <row r="504" spans="1:7" x14ac:dyDescent="0.25">
      <c r="A504" t="s">
        <v>498</v>
      </c>
      <c r="B504" s="68">
        <v>1112</v>
      </c>
      <c r="C504" s="8">
        <v>-2.71216097987752E-2</v>
      </c>
      <c r="D504">
        <v>11.9</v>
      </c>
      <c r="E504" s="4">
        <v>52778</v>
      </c>
      <c r="F504" s="7">
        <v>4.5999999999999996</v>
      </c>
      <c r="G504" s="6">
        <v>144806853</v>
      </c>
    </row>
    <row r="505" spans="1:7" x14ac:dyDescent="0.25">
      <c r="A505" t="s">
        <v>499</v>
      </c>
      <c r="B505" s="68">
        <v>64592</v>
      </c>
      <c r="C505" s="8">
        <v>-2.9027554379688202E-2</v>
      </c>
      <c r="D505">
        <v>18.2</v>
      </c>
      <c r="E505" s="4">
        <v>45500</v>
      </c>
      <c r="F505" s="7">
        <v>6.5</v>
      </c>
      <c r="G505" s="6">
        <v>7992825625</v>
      </c>
    </row>
    <row r="506" spans="1:7" x14ac:dyDescent="0.25">
      <c r="A506" t="s">
        <v>500</v>
      </c>
      <c r="B506" s="68">
        <v>3668</v>
      </c>
      <c r="C506" s="8">
        <v>-9.4991364421416202E-2</v>
      </c>
      <c r="D506">
        <v>20.6</v>
      </c>
      <c r="E506" s="4">
        <v>50901</v>
      </c>
      <c r="F506" s="7">
        <v>6.5</v>
      </c>
      <c r="G506" s="6">
        <v>397193726</v>
      </c>
    </row>
    <row r="507" spans="1:7" x14ac:dyDescent="0.25">
      <c r="A507" t="s">
        <v>501</v>
      </c>
      <c r="B507" s="68">
        <v>380</v>
      </c>
      <c r="C507" s="8">
        <v>9.5100864553314096E-2</v>
      </c>
      <c r="D507">
        <v>7.4</v>
      </c>
      <c r="E507" s="4">
        <v>66000</v>
      </c>
      <c r="F507" s="7">
        <v>4.3</v>
      </c>
      <c r="G507" s="6">
        <v>45430588</v>
      </c>
    </row>
    <row r="508" spans="1:7" x14ac:dyDescent="0.25">
      <c r="A508" t="s">
        <v>502</v>
      </c>
      <c r="B508" s="68">
        <v>6199</v>
      </c>
      <c r="C508" s="8">
        <v>0.305877396250263</v>
      </c>
      <c r="D508">
        <v>2.8</v>
      </c>
      <c r="E508" s="4">
        <v>115040</v>
      </c>
      <c r="F508" s="7">
        <v>6.1</v>
      </c>
      <c r="G508" s="6">
        <v>2197883023</v>
      </c>
    </row>
    <row r="509" spans="1:7" x14ac:dyDescent="0.25">
      <c r="A509" t="s">
        <v>503</v>
      </c>
      <c r="B509" s="68">
        <v>2077</v>
      </c>
      <c r="C509" s="8">
        <v>9.4886663152345799E-2</v>
      </c>
      <c r="D509">
        <v>35.9</v>
      </c>
      <c r="E509" s="4">
        <v>33063</v>
      </c>
      <c r="F509" s="7">
        <v>7.6</v>
      </c>
      <c r="G509" s="6">
        <v>253636936</v>
      </c>
    </row>
    <row r="510" spans="1:7" x14ac:dyDescent="0.25">
      <c r="A510" t="s">
        <v>504</v>
      </c>
      <c r="B510" s="68">
        <v>297</v>
      </c>
      <c r="C510" s="8">
        <v>-0.31880733944954098</v>
      </c>
      <c r="D510">
        <v>10.3</v>
      </c>
      <c r="E510" s="4">
        <v>35000</v>
      </c>
      <c r="F510" s="7">
        <v>4.5999999999999996</v>
      </c>
      <c r="G510" s="6">
        <v>36083760</v>
      </c>
    </row>
    <row r="511" spans="1:7" x14ac:dyDescent="0.25">
      <c r="A511" t="s">
        <v>505</v>
      </c>
      <c r="B511" s="68">
        <v>35258</v>
      </c>
      <c r="C511" s="8">
        <v>5.05646434849975E-2</v>
      </c>
      <c r="D511">
        <v>23.7</v>
      </c>
      <c r="E511" s="4">
        <v>44656</v>
      </c>
      <c r="F511" s="7">
        <v>5.0999999999999996</v>
      </c>
      <c r="G511" s="6">
        <v>3216025401</v>
      </c>
    </row>
    <row r="512" spans="1:7" x14ac:dyDescent="0.25">
      <c r="A512" t="s">
        <v>506</v>
      </c>
      <c r="B512" s="68">
        <v>646</v>
      </c>
      <c r="C512" s="8">
        <v>-0.22168674698795199</v>
      </c>
      <c r="D512">
        <v>15.1</v>
      </c>
      <c r="E512" s="4">
        <v>43964</v>
      </c>
      <c r="F512" s="7">
        <v>4.5</v>
      </c>
      <c r="G512" s="6">
        <v>142832148</v>
      </c>
    </row>
    <row r="513" spans="1:7" x14ac:dyDescent="0.25">
      <c r="A513" t="s">
        <v>507</v>
      </c>
      <c r="B513" s="68">
        <v>59468</v>
      </c>
      <c r="C513" s="8">
        <v>-6.5908519728575005E-2</v>
      </c>
      <c r="D513">
        <v>21.4</v>
      </c>
      <c r="E513" s="4">
        <v>45127</v>
      </c>
      <c r="F513" s="7">
        <v>4.5999999999999996</v>
      </c>
      <c r="G513" s="6">
        <v>5086251948</v>
      </c>
    </row>
    <row r="514" spans="1:7" x14ac:dyDescent="0.25">
      <c r="A514" t="s">
        <v>508</v>
      </c>
      <c r="B514" s="68">
        <v>272</v>
      </c>
      <c r="C514" s="8">
        <v>0.11020408163265299</v>
      </c>
      <c r="D514">
        <v>15.1</v>
      </c>
      <c r="E514" s="4">
        <v>58750</v>
      </c>
      <c r="F514" s="7">
        <v>6.1</v>
      </c>
      <c r="G514" s="6">
        <v>17641893</v>
      </c>
    </row>
    <row r="515" spans="1:7" x14ac:dyDescent="0.25">
      <c r="A515" t="s">
        <v>509</v>
      </c>
      <c r="B515" s="68">
        <v>590</v>
      </c>
      <c r="C515" s="8">
        <v>0.40476190476190499</v>
      </c>
      <c r="D515">
        <v>43.9</v>
      </c>
      <c r="E515" s="4">
        <v>23750</v>
      </c>
      <c r="F515" s="7">
        <v>6.3</v>
      </c>
      <c r="G515" s="6">
        <v>20642531</v>
      </c>
    </row>
    <row r="516" spans="1:7" x14ac:dyDescent="0.25">
      <c r="A516" t="s">
        <v>510</v>
      </c>
      <c r="B516" s="68">
        <v>30024</v>
      </c>
      <c r="C516" s="8">
        <v>3.3492822966507199E-2</v>
      </c>
      <c r="D516">
        <v>18.5</v>
      </c>
      <c r="E516" s="4">
        <v>51311</v>
      </c>
      <c r="F516" s="7">
        <v>5.5</v>
      </c>
      <c r="G516" s="6">
        <v>3018535904</v>
      </c>
    </row>
    <row r="517" spans="1:7" x14ac:dyDescent="0.25">
      <c r="A517" t="s">
        <v>511</v>
      </c>
      <c r="B517" s="68">
        <v>339</v>
      </c>
      <c r="C517" s="8">
        <v>-0.24833702882483399</v>
      </c>
      <c r="D517">
        <v>31.3</v>
      </c>
      <c r="E517" s="4">
        <v>27697</v>
      </c>
      <c r="F517" s="7">
        <v>6.8</v>
      </c>
      <c r="G517" s="6">
        <v>24966075</v>
      </c>
    </row>
    <row r="518" spans="1:7" x14ac:dyDescent="0.25">
      <c r="A518" t="s">
        <v>512</v>
      </c>
      <c r="B518" s="68">
        <v>5053</v>
      </c>
      <c r="C518" s="8">
        <v>-2.0926177097461699E-2</v>
      </c>
      <c r="D518">
        <v>19.3</v>
      </c>
      <c r="E518" s="4">
        <v>61973</v>
      </c>
      <c r="F518" s="7">
        <v>5</v>
      </c>
      <c r="G518" s="6">
        <v>301198684</v>
      </c>
    </row>
    <row r="519" spans="1:7" x14ac:dyDescent="0.25">
      <c r="A519" t="s">
        <v>513</v>
      </c>
      <c r="B519" s="68">
        <v>34345</v>
      </c>
      <c r="C519" s="8">
        <v>-3.1033996332345899E-2</v>
      </c>
      <c r="D519">
        <v>26.1</v>
      </c>
      <c r="E519" s="4">
        <v>39866</v>
      </c>
      <c r="F519" s="7">
        <v>9.5</v>
      </c>
      <c r="G519" s="6">
        <v>2427779537</v>
      </c>
    </row>
    <row r="520" spans="1:7" x14ac:dyDescent="0.25">
      <c r="A520" t="s">
        <v>514</v>
      </c>
      <c r="B520" s="68">
        <v>2033</v>
      </c>
      <c r="C520" s="8">
        <v>0.369946091644205</v>
      </c>
      <c r="D520">
        <v>47.4</v>
      </c>
      <c r="E520" s="4">
        <v>15985</v>
      </c>
      <c r="F520" s="7">
        <v>7.5</v>
      </c>
      <c r="G520" s="6">
        <v>94546208</v>
      </c>
    </row>
    <row r="521" spans="1:7" x14ac:dyDescent="0.25">
      <c r="A521" t="s">
        <v>515</v>
      </c>
      <c r="B521" s="68">
        <v>674</v>
      </c>
      <c r="C521" s="8">
        <v>5.3124999999999999E-2</v>
      </c>
      <c r="D521">
        <v>30.6</v>
      </c>
      <c r="E521" s="4">
        <v>20707</v>
      </c>
      <c r="F521" s="7">
        <v>6.3</v>
      </c>
      <c r="G521" s="6">
        <v>25946346</v>
      </c>
    </row>
    <row r="522" spans="1:7" x14ac:dyDescent="0.25">
      <c r="A522" t="s">
        <v>516</v>
      </c>
      <c r="B522" s="68">
        <v>421</v>
      </c>
      <c r="C522" s="8">
        <v>0.34504792332268402</v>
      </c>
      <c r="D522">
        <v>6.4</v>
      </c>
      <c r="E522" s="4">
        <v>65047</v>
      </c>
      <c r="F522" s="7">
        <v>4.8</v>
      </c>
      <c r="G522" s="6">
        <v>48322883</v>
      </c>
    </row>
    <row r="523" spans="1:7" x14ac:dyDescent="0.25">
      <c r="A523" t="s">
        <v>517</v>
      </c>
      <c r="B523" s="68">
        <v>483</v>
      </c>
      <c r="C523" s="8">
        <v>-0.11861313868613101</v>
      </c>
      <c r="D523">
        <v>5.8</v>
      </c>
      <c r="E523" s="4">
        <v>44286</v>
      </c>
      <c r="F523" s="7">
        <v>5.7</v>
      </c>
      <c r="G523" s="6">
        <v>54256748</v>
      </c>
    </row>
    <row r="524" spans="1:7" x14ac:dyDescent="0.25">
      <c r="A524" t="s">
        <v>518</v>
      </c>
      <c r="B524" s="68">
        <v>6317</v>
      </c>
      <c r="C524" s="8">
        <v>-9.0980392156862801E-3</v>
      </c>
      <c r="D524">
        <v>33.6</v>
      </c>
      <c r="E524" s="4">
        <v>25421</v>
      </c>
      <c r="F524" s="7">
        <v>4.3</v>
      </c>
      <c r="G524" s="6">
        <v>550779500</v>
      </c>
    </row>
    <row r="525" spans="1:7" x14ac:dyDescent="0.25">
      <c r="A525" t="s">
        <v>519</v>
      </c>
      <c r="B525" s="68">
        <v>442</v>
      </c>
      <c r="C525" s="8">
        <v>0.71317829457364401</v>
      </c>
      <c r="D525">
        <v>3.6</v>
      </c>
      <c r="E525" s="4">
        <v>81875</v>
      </c>
      <c r="F525" s="7">
        <v>3.9499999999999997</v>
      </c>
      <c r="G525" s="6">
        <v>165180795</v>
      </c>
    </row>
    <row r="526" spans="1:7" x14ac:dyDescent="0.25">
      <c r="A526" t="s">
        <v>520</v>
      </c>
      <c r="B526" s="68">
        <v>31</v>
      </c>
      <c r="C526" s="8">
        <v>-0.607594936708861</v>
      </c>
      <c r="D526">
        <v>19.2</v>
      </c>
      <c r="E526" s="4" t="e">
        <v>#N/A</v>
      </c>
      <c r="F526" s="7">
        <v>5.0999999999999996</v>
      </c>
      <c r="G526" s="6">
        <v>2793901</v>
      </c>
    </row>
    <row r="527" spans="1:7" x14ac:dyDescent="0.25">
      <c r="A527" t="s">
        <v>521</v>
      </c>
      <c r="B527" s="68">
        <v>227</v>
      </c>
      <c r="C527" s="8">
        <v>-4.3859649122806998E-3</v>
      </c>
      <c r="D527">
        <v>12.8</v>
      </c>
      <c r="E527" s="4">
        <v>37188</v>
      </c>
      <c r="F527" s="7">
        <v>6.3</v>
      </c>
      <c r="G527" s="6">
        <v>61941238</v>
      </c>
    </row>
    <row r="528" spans="1:7" x14ac:dyDescent="0.25">
      <c r="A528" t="s">
        <v>522</v>
      </c>
      <c r="B528" s="68">
        <v>4059</v>
      </c>
      <c r="C528" s="8">
        <v>6.1176470588235297E-2</v>
      </c>
      <c r="D528">
        <v>13.6</v>
      </c>
      <c r="E528" s="4">
        <v>63938</v>
      </c>
      <c r="F528" s="7">
        <v>6.1</v>
      </c>
      <c r="G528" s="6">
        <v>734681910</v>
      </c>
    </row>
    <row r="529" spans="1:7" x14ac:dyDescent="0.25">
      <c r="A529" t="s">
        <v>523</v>
      </c>
      <c r="B529" s="68">
        <v>1543</v>
      </c>
      <c r="C529" s="8">
        <v>-0.30117753623188398</v>
      </c>
      <c r="D529">
        <v>25.8</v>
      </c>
      <c r="E529" s="4">
        <v>30521</v>
      </c>
      <c r="F529" s="7">
        <v>7.166666666666667</v>
      </c>
      <c r="G529" s="6">
        <v>70405089</v>
      </c>
    </row>
    <row r="530" spans="1:7" x14ac:dyDescent="0.25">
      <c r="A530" t="s">
        <v>524</v>
      </c>
      <c r="B530" s="68">
        <v>21564</v>
      </c>
      <c r="C530" s="8">
        <v>7.5082261441818704E-2</v>
      </c>
      <c r="D530">
        <v>19</v>
      </c>
      <c r="E530" s="4">
        <v>41565</v>
      </c>
      <c r="F530" s="7">
        <v>5.4</v>
      </c>
      <c r="G530" s="6">
        <v>2653082181</v>
      </c>
    </row>
    <row r="531" spans="1:7" x14ac:dyDescent="0.25">
      <c r="A531" t="s">
        <v>525</v>
      </c>
      <c r="B531" s="68">
        <v>7742</v>
      </c>
      <c r="C531" s="8">
        <v>-4.6081813701330701E-2</v>
      </c>
      <c r="D531">
        <v>26.2</v>
      </c>
      <c r="E531" s="4">
        <v>40440</v>
      </c>
      <c r="F531" s="7">
        <v>3.7</v>
      </c>
      <c r="G531" s="6">
        <v>624236636</v>
      </c>
    </row>
    <row r="532" spans="1:7" x14ac:dyDescent="0.25">
      <c r="A532" t="s">
        <v>526</v>
      </c>
      <c r="B532" s="68">
        <v>383</v>
      </c>
      <c r="C532" s="8">
        <v>3.7940379403794001E-2</v>
      </c>
      <c r="D532">
        <v>25.7</v>
      </c>
      <c r="E532" s="4">
        <v>56250</v>
      </c>
      <c r="F532" s="7">
        <v>5.3</v>
      </c>
      <c r="G532" s="6">
        <v>25418561</v>
      </c>
    </row>
    <row r="533" spans="1:7" x14ac:dyDescent="0.25">
      <c r="A533" t="s">
        <v>527</v>
      </c>
      <c r="B533" s="68">
        <v>392</v>
      </c>
      <c r="C533" s="8">
        <v>0.14956011730205299</v>
      </c>
      <c r="D533">
        <v>14.5</v>
      </c>
      <c r="E533" s="4">
        <v>56042</v>
      </c>
      <c r="F533" s="7">
        <v>6.8</v>
      </c>
      <c r="G533" s="6">
        <v>23638137</v>
      </c>
    </row>
    <row r="534" spans="1:7" x14ac:dyDescent="0.25">
      <c r="A534" t="s">
        <v>528</v>
      </c>
      <c r="B534" s="69">
        <v>11168</v>
      </c>
      <c r="C534" s="4">
        <v>-5.5480378890392403E-2</v>
      </c>
      <c r="D534" s="4">
        <v>30</v>
      </c>
      <c r="E534" s="4">
        <v>33957</v>
      </c>
      <c r="F534" s="7">
        <v>4.3</v>
      </c>
      <c r="G534" s="4">
        <v>1377156010</v>
      </c>
    </row>
    <row r="535" spans="1:7" x14ac:dyDescent="0.25">
      <c r="A535" t="s">
        <v>529</v>
      </c>
      <c r="B535" s="68">
        <v>2054</v>
      </c>
      <c r="C535" s="8">
        <v>0.128571428571429</v>
      </c>
      <c r="D535">
        <v>31.4</v>
      </c>
      <c r="E535" s="4">
        <v>31016</v>
      </c>
      <c r="F535" s="7">
        <v>4.2</v>
      </c>
      <c r="G535" s="6">
        <v>128067518</v>
      </c>
    </row>
    <row r="536" spans="1:7" x14ac:dyDescent="0.25">
      <c r="A536" t="s">
        <v>530</v>
      </c>
      <c r="B536" s="68">
        <v>15156</v>
      </c>
      <c r="C536" s="8">
        <v>0.128854461492626</v>
      </c>
      <c r="D536">
        <v>10.1</v>
      </c>
      <c r="E536" s="4">
        <v>69792</v>
      </c>
      <c r="F536" s="7">
        <v>4.7</v>
      </c>
      <c r="G536" s="6">
        <v>2879255478</v>
      </c>
    </row>
    <row r="537" spans="1:7" x14ac:dyDescent="0.25">
      <c r="A537" t="s">
        <v>531</v>
      </c>
      <c r="B537" s="68">
        <v>3069</v>
      </c>
      <c r="C537" s="8">
        <v>8.4835630965005293E-2</v>
      </c>
      <c r="D537">
        <v>4.5999999999999996</v>
      </c>
      <c r="E537" s="4">
        <v>104625</v>
      </c>
      <c r="F537" s="7">
        <v>5.9</v>
      </c>
      <c r="G537" s="6">
        <v>1657402568</v>
      </c>
    </row>
    <row r="538" spans="1:7" x14ac:dyDescent="0.25">
      <c r="A538" t="s">
        <v>532</v>
      </c>
      <c r="B538" s="68">
        <v>3842</v>
      </c>
      <c r="C538" s="8">
        <v>0.11297798377752</v>
      </c>
      <c r="D538">
        <v>5.6</v>
      </c>
      <c r="E538" s="4">
        <v>68301</v>
      </c>
      <c r="F538" s="7">
        <v>6.1</v>
      </c>
      <c r="G538" s="6">
        <v>1109064014</v>
      </c>
    </row>
    <row r="539" spans="1:7" x14ac:dyDescent="0.25">
      <c r="A539" t="s">
        <v>533</v>
      </c>
      <c r="B539" s="68">
        <v>1924</v>
      </c>
      <c r="C539" s="8">
        <v>0.114716106604867</v>
      </c>
      <c r="D539">
        <v>24.1</v>
      </c>
      <c r="E539" s="4">
        <v>34073</v>
      </c>
      <c r="F539" s="7">
        <v>4.7</v>
      </c>
      <c r="G539" s="6">
        <v>174834533</v>
      </c>
    </row>
    <row r="540" spans="1:7" x14ac:dyDescent="0.25">
      <c r="A540" t="s">
        <v>534</v>
      </c>
      <c r="B540" s="68">
        <v>70</v>
      </c>
      <c r="C540" s="8">
        <v>2.9411764705882401E-2</v>
      </c>
      <c r="D540">
        <v>17.100000000000001</v>
      </c>
      <c r="E540" s="4">
        <v>27500</v>
      </c>
      <c r="F540" s="7">
        <v>8.4</v>
      </c>
      <c r="G540" s="6">
        <v>3792359</v>
      </c>
    </row>
    <row r="541" spans="1:7" x14ac:dyDescent="0.25">
      <c r="A541" t="s">
        <v>535</v>
      </c>
      <c r="B541" s="68" t="e">
        <v>#N/A</v>
      </c>
      <c r="C541" s="8" t="e">
        <v>#N/A</v>
      </c>
      <c r="D541" t="e">
        <v>#N/A</v>
      </c>
      <c r="E541" s="4" t="e">
        <v>#N/A</v>
      </c>
      <c r="F541" s="7">
        <v>5.2</v>
      </c>
      <c r="G541" s="6" t="e">
        <v>#N/A</v>
      </c>
    </row>
    <row r="542" spans="1:7" x14ac:dyDescent="0.25">
      <c r="A542" t="s">
        <v>536</v>
      </c>
      <c r="B542" s="68">
        <v>3296</v>
      </c>
      <c r="C542" s="8">
        <v>1.5090853095164799E-2</v>
      </c>
      <c r="D542">
        <v>19.600000000000001</v>
      </c>
      <c r="E542" s="4">
        <v>56882</v>
      </c>
      <c r="F542" s="7">
        <v>5.0999999999999996</v>
      </c>
      <c r="G542" s="6">
        <v>253747826</v>
      </c>
    </row>
    <row r="543" spans="1:7" x14ac:dyDescent="0.25">
      <c r="A543" t="s">
        <v>537</v>
      </c>
      <c r="B543" s="68">
        <v>4153</v>
      </c>
      <c r="C543" s="8">
        <v>-1.9593956562795101E-2</v>
      </c>
      <c r="D543">
        <v>11.5</v>
      </c>
      <c r="E543" s="4">
        <v>35295</v>
      </c>
      <c r="F543" s="7">
        <v>6.5</v>
      </c>
      <c r="G543" s="6">
        <v>255681663</v>
      </c>
    </row>
    <row r="544" spans="1:7" x14ac:dyDescent="0.25">
      <c r="A544" t="s">
        <v>538</v>
      </c>
      <c r="B544" s="68">
        <v>1484</v>
      </c>
      <c r="C544" s="8">
        <v>-5.2967453733248203E-2</v>
      </c>
      <c r="D544">
        <v>16.5</v>
      </c>
      <c r="E544" s="4">
        <v>31310</v>
      </c>
      <c r="F544" s="7">
        <v>6.3</v>
      </c>
      <c r="G544" s="6">
        <v>87046966</v>
      </c>
    </row>
    <row r="545" spans="1:7" x14ac:dyDescent="0.25">
      <c r="A545" t="s">
        <v>539</v>
      </c>
      <c r="B545" s="68">
        <v>11629</v>
      </c>
      <c r="C545" s="8">
        <v>-8.7635336576180806E-2</v>
      </c>
      <c r="D545">
        <v>22.1</v>
      </c>
      <c r="E545" s="4">
        <v>39659</v>
      </c>
      <c r="F545" s="7">
        <v>6.9</v>
      </c>
      <c r="G545" s="6">
        <v>460131596</v>
      </c>
    </row>
    <row r="546" spans="1:7" x14ac:dyDescent="0.25">
      <c r="A546" t="s">
        <v>540</v>
      </c>
      <c r="B546" s="68">
        <v>2332</v>
      </c>
      <c r="C546" s="8">
        <v>0.116323599808521</v>
      </c>
      <c r="D546">
        <v>18.7</v>
      </c>
      <c r="E546" s="4">
        <v>44375</v>
      </c>
      <c r="F546" s="7">
        <v>5.2</v>
      </c>
      <c r="G546" s="6">
        <v>268007544</v>
      </c>
    </row>
    <row r="547" spans="1:7" x14ac:dyDescent="0.25">
      <c r="A547" t="s">
        <v>541</v>
      </c>
      <c r="B547" s="68">
        <v>515</v>
      </c>
      <c r="C547" s="8">
        <v>0.82624113475177297</v>
      </c>
      <c r="D547">
        <v>10.7</v>
      </c>
      <c r="E547" s="4">
        <v>49375</v>
      </c>
      <c r="F547" s="7">
        <v>4.8</v>
      </c>
      <c r="G547" s="6">
        <v>22975898</v>
      </c>
    </row>
    <row r="548" spans="1:7" x14ac:dyDescent="0.25">
      <c r="A548" t="s">
        <v>542</v>
      </c>
      <c r="B548" s="68">
        <v>15932</v>
      </c>
      <c r="C548" s="8">
        <v>6.4261857047428206E-2</v>
      </c>
      <c r="D548">
        <v>5.6</v>
      </c>
      <c r="E548" s="4">
        <v>97630</v>
      </c>
      <c r="F548" s="7">
        <v>4</v>
      </c>
      <c r="G548" s="6">
        <v>2532887080</v>
      </c>
    </row>
    <row r="549" spans="1:7" x14ac:dyDescent="0.25">
      <c r="A549" t="s">
        <v>543</v>
      </c>
      <c r="B549" s="68">
        <v>1453</v>
      </c>
      <c r="C549" s="8">
        <v>-1.49152542372881E-2</v>
      </c>
      <c r="D549">
        <v>9.5</v>
      </c>
      <c r="E549" s="4">
        <v>76667</v>
      </c>
      <c r="F549" s="7">
        <v>4.4000000000000004</v>
      </c>
      <c r="G549" s="6">
        <v>175128765</v>
      </c>
    </row>
    <row r="550" spans="1:7" x14ac:dyDescent="0.25">
      <c r="A550" t="s">
        <v>544</v>
      </c>
      <c r="B550" s="68">
        <v>3911</v>
      </c>
      <c r="C550" s="8">
        <v>8.2180409518538999E-2</v>
      </c>
      <c r="D550">
        <v>3.8</v>
      </c>
      <c r="E550" s="4">
        <v>56847</v>
      </c>
      <c r="F550" s="7">
        <v>5.2</v>
      </c>
      <c r="G550" s="6">
        <v>360243242</v>
      </c>
    </row>
    <row r="551" spans="1:7" x14ac:dyDescent="0.25">
      <c r="A551" t="s">
        <v>545</v>
      </c>
      <c r="B551" s="68">
        <v>62148</v>
      </c>
      <c r="C551" s="8">
        <v>2.0911704312115E-2</v>
      </c>
      <c r="D551">
        <v>13.3</v>
      </c>
      <c r="E551" s="4">
        <v>56462</v>
      </c>
      <c r="F551" s="7">
        <v>4.4000000000000004</v>
      </c>
      <c r="G551" s="6">
        <v>6000650130</v>
      </c>
    </row>
    <row r="552" spans="1:7" x14ac:dyDescent="0.25">
      <c r="A552" t="s">
        <v>546</v>
      </c>
      <c r="B552" s="68">
        <v>550</v>
      </c>
      <c r="C552" s="8">
        <v>-0.30379746835443</v>
      </c>
      <c r="D552">
        <v>11.8</v>
      </c>
      <c r="E552" s="4">
        <v>39750</v>
      </c>
      <c r="F552" s="7">
        <v>6.8</v>
      </c>
      <c r="G552" s="6">
        <v>54380688</v>
      </c>
    </row>
    <row r="553" spans="1:7" x14ac:dyDescent="0.25">
      <c r="A553" t="s">
        <v>547</v>
      </c>
      <c r="B553" s="68">
        <v>1351</v>
      </c>
      <c r="C553" s="8">
        <v>0.75</v>
      </c>
      <c r="D553">
        <v>11.7</v>
      </c>
      <c r="E553" s="4">
        <v>35313</v>
      </c>
      <c r="F553" s="7">
        <v>4.8</v>
      </c>
      <c r="G553" s="6">
        <v>51857058</v>
      </c>
    </row>
    <row r="554" spans="1:7" x14ac:dyDescent="0.25">
      <c r="A554" t="s">
        <v>548</v>
      </c>
      <c r="B554" s="68">
        <v>27777</v>
      </c>
      <c r="C554" s="8">
        <v>7.3631725417439703E-2</v>
      </c>
      <c r="D554">
        <v>19.600000000000001</v>
      </c>
      <c r="E554" s="4">
        <v>43497</v>
      </c>
      <c r="F554" s="7">
        <v>4.7</v>
      </c>
      <c r="G554" s="6">
        <v>3453210657</v>
      </c>
    </row>
    <row r="555" spans="1:7" x14ac:dyDescent="0.25">
      <c r="A555" t="s">
        <v>549</v>
      </c>
      <c r="B555" s="68">
        <v>1856</v>
      </c>
      <c r="C555" s="8">
        <v>0.362701908957416</v>
      </c>
      <c r="D555">
        <v>4.3</v>
      </c>
      <c r="E555" s="4">
        <v>86875</v>
      </c>
      <c r="F555" s="7">
        <v>6.9</v>
      </c>
      <c r="G555" s="6">
        <v>107019246</v>
      </c>
    </row>
    <row r="556" spans="1:7" x14ac:dyDescent="0.25">
      <c r="A556" t="s">
        <v>550</v>
      </c>
      <c r="B556" s="68">
        <v>1161</v>
      </c>
      <c r="C556" s="8">
        <v>0.128279883381924</v>
      </c>
      <c r="D556">
        <v>1.9</v>
      </c>
      <c r="E556" s="4">
        <v>74609</v>
      </c>
      <c r="F556" s="7">
        <v>4.0999999999999996</v>
      </c>
      <c r="G556" s="6">
        <v>76599375</v>
      </c>
    </row>
    <row r="557" spans="1:7" x14ac:dyDescent="0.25">
      <c r="A557" t="s">
        <v>551</v>
      </c>
      <c r="B557" s="68">
        <v>44588</v>
      </c>
      <c r="C557" s="8">
        <v>-3.3301534992628598E-2</v>
      </c>
      <c r="D557">
        <v>14.8</v>
      </c>
      <c r="E557" s="4">
        <v>52637</v>
      </c>
      <c r="F557" s="7">
        <v>4.3</v>
      </c>
      <c r="G557" s="6">
        <v>4677071951</v>
      </c>
    </row>
    <row r="558" spans="1:7" x14ac:dyDescent="0.25">
      <c r="A558" t="s">
        <v>552</v>
      </c>
      <c r="B558" s="68">
        <v>5895</v>
      </c>
      <c r="C558" s="8">
        <v>0.10579628587507001</v>
      </c>
      <c r="D558">
        <v>8</v>
      </c>
      <c r="E558" s="4">
        <v>97337</v>
      </c>
      <c r="F558" s="7">
        <v>5.7</v>
      </c>
      <c r="G558" s="6" t="e">
        <v>#N/A</v>
      </c>
    </row>
    <row r="559" spans="1:7" x14ac:dyDescent="0.25">
      <c r="A559" t="s">
        <v>553</v>
      </c>
      <c r="B559" s="68">
        <v>1174</v>
      </c>
      <c r="C559" s="8">
        <v>-0.18585298196948699</v>
      </c>
      <c r="D559">
        <v>20.6</v>
      </c>
      <c r="E559" s="4">
        <v>48125</v>
      </c>
      <c r="F559" s="7">
        <v>5.6</v>
      </c>
      <c r="G559" s="6">
        <v>88601992</v>
      </c>
    </row>
    <row r="560" spans="1:7" x14ac:dyDescent="0.25">
      <c r="A560" t="s">
        <v>554</v>
      </c>
      <c r="B560" s="68">
        <v>323</v>
      </c>
      <c r="C560" s="8">
        <v>0.266666666666667</v>
      </c>
      <c r="D560">
        <v>5.3</v>
      </c>
      <c r="E560" s="4" t="e">
        <v>#N/A</v>
      </c>
      <c r="F560" s="7">
        <v>4.4000000000000004</v>
      </c>
      <c r="G560" s="6">
        <v>24102240</v>
      </c>
    </row>
    <row r="561" spans="1:7" x14ac:dyDescent="0.25">
      <c r="A561" t="s">
        <v>555</v>
      </c>
      <c r="B561" s="68">
        <v>277</v>
      </c>
      <c r="C561" s="8">
        <v>-0.26133333333333297</v>
      </c>
      <c r="D561">
        <v>4.4000000000000004</v>
      </c>
      <c r="E561" s="4">
        <v>52917</v>
      </c>
      <c r="F561" s="7">
        <v>4.0999999999999996</v>
      </c>
      <c r="G561" s="6">
        <v>18466454</v>
      </c>
    </row>
    <row r="562" spans="1:7" x14ac:dyDescent="0.25">
      <c r="A562" t="s">
        <v>556</v>
      </c>
      <c r="B562" s="68">
        <v>451</v>
      </c>
      <c r="C562" s="8">
        <v>-0.11220472440944899</v>
      </c>
      <c r="D562">
        <v>5.5</v>
      </c>
      <c r="E562" s="4">
        <v>93750</v>
      </c>
      <c r="F562" s="7">
        <v>4.0999999999999996</v>
      </c>
      <c r="G562" s="6">
        <v>313814258</v>
      </c>
    </row>
    <row r="563" spans="1:7" x14ac:dyDescent="0.25">
      <c r="A563" t="s">
        <v>557</v>
      </c>
      <c r="B563" s="68">
        <v>11026</v>
      </c>
      <c r="C563" s="8">
        <v>6.2973441635484203E-3</v>
      </c>
      <c r="D563">
        <v>7.4</v>
      </c>
      <c r="E563" s="4">
        <v>127661</v>
      </c>
      <c r="F563" s="7">
        <v>5.7</v>
      </c>
      <c r="G563" s="6">
        <v>1667714293</v>
      </c>
    </row>
    <row r="564" spans="1:7" x14ac:dyDescent="0.25">
      <c r="A564" t="s">
        <v>558</v>
      </c>
      <c r="B564" s="68">
        <v>4091</v>
      </c>
      <c r="C564" s="8">
        <v>8.5433802069514495E-2</v>
      </c>
      <c r="D564">
        <v>9.6</v>
      </c>
      <c r="E564" s="4">
        <v>67083</v>
      </c>
      <c r="F564" s="7">
        <v>6.1</v>
      </c>
      <c r="G564" s="6">
        <v>1807298935</v>
      </c>
    </row>
    <row r="565" spans="1:7" x14ac:dyDescent="0.25">
      <c r="A565" t="s">
        <v>559</v>
      </c>
      <c r="B565" s="68">
        <v>3637</v>
      </c>
      <c r="C565" s="8">
        <v>0.118732697631498</v>
      </c>
      <c r="D565">
        <v>6.9</v>
      </c>
      <c r="E565" s="4">
        <v>77202</v>
      </c>
      <c r="F565" s="7">
        <v>4.75</v>
      </c>
      <c r="G565" s="6">
        <v>1641978003</v>
      </c>
    </row>
    <row r="566" spans="1:7" x14ac:dyDescent="0.25">
      <c r="A566" t="s">
        <v>560</v>
      </c>
      <c r="B566" s="68">
        <v>71439</v>
      </c>
      <c r="C566" s="8">
        <v>-1.2113669363202699E-2</v>
      </c>
      <c r="D566">
        <v>16.600000000000001</v>
      </c>
      <c r="E566" s="4">
        <v>50881</v>
      </c>
      <c r="F566" s="7">
        <v>4.5</v>
      </c>
      <c r="G566" s="6">
        <v>6986640247</v>
      </c>
    </row>
    <row r="567" spans="1:7" x14ac:dyDescent="0.25">
      <c r="A567" t="s">
        <v>561</v>
      </c>
      <c r="B567" s="68">
        <v>14166</v>
      </c>
      <c r="C567" s="8">
        <v>-2.9560810810810799E-3</v>
      </c>
      <c r="D567">
        <v>18.7</v>
      </c>
      <c r="E567" s="4">
        <v>48608</v>
      </c>
      <c r="F567" s="7">
        <v>4.5999999999999996</v>
      </c>
      <c r="G567" s="6">
        <v>1995058248</v>
      </c>
    </row>
    <row r="568" spans="1:7" x14ac:dyDescent="0.25">
      <c r="A568" t="s">
        <v>562</v>
      </c>
      <c r="B568" s="68">
        <v>3605</v>
      </c>
      <c r="C568" s="8">
        <v>0.16666666666666699</v>
      </c>
      <c r="D568">
        <v>12.7</v>
      </c>
      <c r="E568" s="4">
        <v>78919</v>
      </c>
      <c r="F568" s="7">
        <v>5.2</v>
      </c>
      <c r="G568" s="6">
        <v>539528406</v>
      </c>
    </row>
    <row r="569" spans="1:7" x14ac:dyDescent="0.25">
      <c r="A569" t="s">
        <v>563</v>
      </c>
      <c r="B569" s="68">
        <v>2394</v>
      </c>
      <c r="C569" s="8">
        <v>0.46243127672571799</v>
      </c>
      <c r="D569">
        <v>4.9000000000000004</v>
      </c>
      <c r="E569" s="4">
        <v>72171</v>
      </c>
      <c r="F569" s="7">
        <v>4.9000000000000004</v>
      </c>
      <c r="G569" s="6" t="e">
        <v>#N/A</v>
      </c>
    </row>
    <row r="570" spans="1:7" x14ac:dyDescent="0.25">
      <c r="A570" t="s">
        <v>564</v>
      </c>
      <c r="B570" s="68">
        <v>2611</v>
      </c>
      <c r="C570" s="8">
        <v>-3.8284839203675297E-4</v>
      </c>
      <c r="D570">
        <v>23.6</v>
      </c>
      <c r="E570" s="4">
        <v>38881</v>
      </c>
      <c r="F570" s="7">
        <v>4.5999999999999996</v>
      </c>
      <c r="G570" s="6">
        <v>513859767</v>
      </c>
    </row>
    <row r="571" spans="1:7" x14ac:dyDescent="0.25">
      <c r="A571" t="s">
        <v>565</v>
      </c>
      <c r="B571" s="68">
        <v>3736</v>
      </c>
      <c r="C571" s="8">
        <v>-4.5965270684371798E-2</v>
      </c>
      <c r="D571">
        <v>35.299999999999997</v>
      </c>
      <c r="E571" s="4">
        <v>34828</v>
      </c>
      <c r="F571" s="7">
        <v>6.3</v>
      </c>
      <c r="G571" s="6">
        <v>186631645</v>
      </c>
    </row>
    <row r="572" spans="1:7" x14ac:dyDescent="0.25">
      <c r="A572" t="s">
        <v>566</v>
      </c>
      <c r="B572" s="68">
        <v>116</v>
      </c>
      <c r="C572" s="8">
        <v>-0.472727272727273</v>
      </c>
      <c r="D572">
        <v>23.3</v>
      </c>
      <c r="E572" s="4">
        <v>23500</v>
      </c>
      <c r="F572" s="7">
        <v>5.9</v>
      </c>
      <c r="G572" s="6">
        <v>7854521</v>
      </c>
    </row>
    <row r="573" spans="1:7" x14ac:dyDescent="0.25">
      <c r="A573" t="s">
        <v>567</v>
      </c>
      <c r="B573" s="68">
        <v>10733</v>
      </c>
      <c r="C573" s="8">
        <v>-2.7631817358217101E-2</v>
      </c>
      <c r="D573">
        <v>24.5</v>
      </c>
      <c r="E573" s="4">
        <v>41281</v>
      </c>
      <c r="F573" s="7">
        <v>8.4</v>
      </c>
      <c r="G573" s="6">
        <v>953575679</v>
      </c>
    </row>
    <row r="574" spans="1:7" x14ac:dyDescent="0.25">
      <c r="A574" t="s">
        <v>568</v>
      </c>
      <c r="B574" s="68">
        <v>2332</v>
      </c>
      <c r="C574" s="8">
        <v>6.5326633165829207E-2</v>
      </c>
      <c r="D574">
        <v>22</v>
      </c>
      <c r="E574" s="4">
        <v>43545</v>
      </c>
      <c r="F574" s="7">
        <v>4.3</v>
      </c>
      <c r="G574" s="6">
        <v>196262482</v>
      </c>
    </row>
    <row r="575" spans="1:7" x14ac:dyDescent="0.25">
      <c r="A575" t="s">
        <v>569</v>
      </c>
      <c r="B575" s="68">
        <v>745</v>
      </c>
      <c r="C575" s="8">
        <v>-0.225571725571726</v>
      </c>
      <c r="D575">
        <v>12.9</v>
      </c>
      <c r="E575" s="4">
        <v>47604</v>
      </c>
      <c r="F575" s="7">
        <v>4.7</v>
      </c>
      <c r="G575" s="6">
        <v>128856946</v>
      </c>
    </row>
    <row r="576" spans="1:7" x14ac:dyDescent="0.25">
      <c r="A576" t="s">
        <v>570</v>
      </c>
      <c r="B576" s="68">
        <v>749</v>
      </c>
      <c r="C576" s="8">
        <v>1.0464480874316899</v>
      </c>
      <c r="D576">
        <v>31.9</v>
      </c>
      <c r="E576" s="4">
        <v>46359</v>
      </c>
      <c r="F576" s="7">
        <v>4.5</v>
      </c>
      <c r="G576" s="6">
        <v>28078269</v>
      </c>
    </row>
    <row r="577" spans="1:7" x14ac:dyDescent="0.25">
      <c r="A577" t="s">
        <v>571</v>
      </c>
      <c r="B577" s="68">
        <v>26941</v>
      </c>
      <c r="C577" s="8">
        <v>1.4869335712427E-3</v>
      </c>
      <c r="D577">
        <v>19.899999999999999</v>
      </c>
      <c r="E577" s="4">
        <v>45610</v>
      </c>
      <c r="F577" s="7">
        <v>4.5999999999999996</v>
      </c>
      <c r="G577" s="6">
        <v>2157890699</v>
      </c>
    </row>
    <row r="578" spans="1:7" x14ac:dyDescent="0.25">
      <c r="A578" t="s">
        <v>572</v>
      </c>
      <c r="B578" s="68">
        <v>2582</v>
      </c>
      <c r="C578" s="8">
        <v>-5.7758952637658803E-3</v>
      </c>
      <c r="D578">
        <v>8.8000000000000007</v>
      </c>
      <c r="E578" s="4">
        <v>64917</v>
      </c>
      <c r="F578" s="7">
        <v>5</v>
      </c>
      <c r="G578" s="6">
        <v>254461322</v>
      </c>
    </row>
    <row r="579" spans="1:7" x14ac:dyDescent="0.25">
      <c r="A579" t="s">
        <v>573</v>
      </c>
      <c r="B579" s="68">
        <v>413</v>
      </c>
      <c r="C579" s="8">
        <v>0.12841530054644801</v>
      </c>
      <c r="D579">
        <v>11.9</v>
      </c>
      <c r="E579" s="4">
        <v>88438</v>
      </c>
      <c r="F579" s="7">
        <v>4.3</v>
      </c>
      <c r="G579" s="6">
        <v>757374363</v>
      </c>
    </row>
    <row r="580" spans="1:7" x14ac:dyDescent="0.25">
      <c r="A580" t="s">
        <v>574</v>
      </c>
      <c r="B580" s="68">
        <v>32979</v>
      </c>
      <c r="C580" s="8">
        <v>-9.3719023159412398E-3</v>
      </c>
      <c r="D580">
        <v>13.1</v>
      </c>
      <c r="E580" s="4">
        <v>57830</v>
      </c>
      <c r="F580" s="7">
        <v>4.2</v>
      </c>
      <c r="G580" s="6">
        <v>6959672775</v>
      </c>
    </row>
    <row r="581" spans="1:7" x14ac:dyDescent="0.25">
      <c r="A581" t="s">
        <v>575</v>
      </c>
      <c r="B581" s="68">
        <v>4052</v>
      </c>
      <c r="C581" s="8">
        <v>-1.5788195287830899E-2</v>
      </c>
      <c r="D581">
        <v>1.4</v>
      </c>
      <c r="E581" s="4">
        <v>104500</v>
      </c>
      <c r="F581" s="7">
        <v>4.8</v>
      </c>
      <c r="G581" s="6">
        <v>616048715</v>
      </c>
    </row>
    <row r="582" spans="1:7" x14ac:dyDescent="0.25">
      <c r="A582" t="s">
        <v>576</v>
      </c>
      <c r="B582" s="68">
        <v>180</v>
      </c>
      <c r="C582" s="8">
        <v>-0.42857142857142899</v>
      </c>
      <c r="D582">
        <v>10.4</v>
      </c>
      <c r="E582" s="4">
        <v>55536</v>
      </c>
      <c r="F582" s="7">
        <v>4.3</v>
      </c>
      <c r="G582" s="6">
        <v>19053570</v>
      </c>
    </row>
    <row r="583" spans="1:7" x14ac:dyDescent="0.25">
      <c r="A583" t="s">
        <v>577</v>
      </c>
      <c r="B583" s="68">
        <v>6981</v>
      </c>
      <c r="C583" s="8">
        <v>5.6127080181543103E-2</v>
      </c>
      <c r="D583">
        <v>11.9</v>
      </c>
      <c r="E583" s="4">
        <v>64676</v>
      </c>
      <c r="F583" s="7">
        <v>4.8</v>
      </c>
      <c r="G583" s="6">
        <v>679922420</v>
      </c>
    </row>
    <row r="584" spans="1:7" x14ac:dyDescent="0.25">
      <c r="A584" t="s">
        <v>578</v>
      </c>
      <c r="B584" s="68">
        <v>3568</v>
      </c>
      <c r="C584" s="8">
        <v>0.37601234091785601</v>
      </c>
      <c r="D584">
        <v>4.2</v>
      </c>
      <c r="E584" s="4">
        <v>73382</v>
      </c>
      <c r="F584" s="7">
        <v>4.7</v>
      </c>
      <c r="G584" s="6">
        <v>660045320</v>
      </c>
    </row>
    <row r="585" spans="1:7" x14ac:dyDescent="0.25">
      <c r="A585" t="s">
        <v>579</v>
      </c>
      <c r="B585" s="68">
        <v>2973</v>
      </c>
      <c r="C585" s="8">
        <v>-0.11832740213523101</v>
      </c>
      <c r="D585">
        <v>22.1</v>
      </c>
      <c r="E585" s="4">
        <v>39554</v>
      </c>
      <c r="F585" s="7">
        <v>4.8</v>
      </c>
      <c r="G585" s="6">
        <v>285828901</v>
      </c>
    </row>
    <row r="586" spans="1:7" x14ac:dyDescent="0.25">
      <c r="A586" t="s">
        <v>580</v>
      </c>
      <c r="B586" s="68">
        <v>1334</v>
      </c>
      <c r="C586" s="8">
        <v>-0.200718993409227</v>
      </c>
      <c r="D586">
        <v>18.8</v>
      </c>
      <c r="E586" s="4">
        <v>42589</v>
      </c>
      <c r="F586" s="7">
        <v>4.8</v>
      </c>
      <c r="G586" s="6">
        <v>213835429</v>
      </c>
    </row>
    <row r="587" spans="1:7" x14ac:dyDescent="0.25">
      <c r="A587" t="s">
        <v>581</v>
      </c>
      <c r="B587" s="68">
        <v>410</v>
      </c>
      <c r="C587" s="8">
        <v>0.69421487603305798</v>
      </c>
      <c r="D587">
        <v>5.4</v>
      </c>
      <c r="E587" s="4" t="e">
        <v>#N/A</v>
      </c>
      <c r="F587" s="7">
        <v>4.5999999999999996</v>
      </c>
      <c r="G587" s="6">
        <v>10943307</v>
      </c>
    </row>
    <row r="588" spans="1:7" x14ac:dyDescent="0.25">
      <c r="A588" t="s">
        <v>582</v>
      </c>
      <c r="B588" s="68">
        <v>3436</v>
      </c>
      <c r="C588" s="8">
        <v>-0.159902200488998</v>
      </c>
      <c r="D588">
        <v>16.7</v>
      </c>
      <c r="E588" s="4">
        <v>40938</v>
      </c>
      <c r="F588" s="7">
        <v>6.9</v>
      </c>
      <c r="G588" s="6">
        <v>450625792</v>
      </c>
    </row>
    <row r="589" spans="1:7" x14ac:dyDescent="0.25">
      <c r="A589" t="s">
        <v>583</v>
      </c>
      <c r="B589" s="68">
        <v>235699</v>
      </c>
      <c r="C589" s="8">
        <v>6.12530673810757E-2</v>
      </c>
      <c r="D589">
        <v>7.2</v>
      </c>
      <c r="E589" s="4">
        <v>88465</v>
      </c>
      <c r="F589" s="7">
        <v>4</v>
      </c>
      <c r="G589" s="6">
        <v>36609130617</v>
      </c>
    </row>
    <row r="590" spans="1:7" x14ac:dyDescent="0.25">
      <c r="A590" t="s">
        <v>584</v>
      </c>
      <c r="B590" s="68">
        <v>6634</v>
      </c>
      <c r="C590" s="8">
        <v>2.1086655379405898E-2</v>
      </c>
      <c r="D590">
        <v>6.1</v>
      </c>
      <c r="E590" s="4">
        <v>85477</v>
      </c>
      <c r="F590" s="7">
        <v>4</v>
      </c>
      <c r="G590" s="6">
        <v>845841369</v>
      </c>
    </row>
    <row r="591" spans="1:7" x14ac:dyDescent="0.25">
      <c r="A591" t="s">
        <v>585</v>
      </c>
      <c r="B591" s="68">
        <v>4647</v>
      </c>
      <c r="C591" s="8">
        <v>5.4219600725952798E-2</v>
      </c>
      <c r="D591">
        <v>10.1</v>
      </c>
      <c r="E591" s="4">
        <v>63068</v>
      </c>
      <c r="F591" s="7">
        <v>4.5999999999999996</v>
      </c>
      <c r="G591" s="6">
        <v>431051743</v>
      </c>
    </row>
    <row r="592" spans="1:7" x14ac:dyDescent="0.25">
      <c r="A592" t="s">
        <v>586</v>
      </c>
      <c r="B592" s="68">
        <v>42650</v>
      </c>
      <c r="C592" s="8">
        <v>-3.9846915803691998E-2</v>
      </c>
      <c r="D592">
        <v>19.399999999999999</v>
      </c>
      <c r="E592" s="4">
        <v>45243</v>
      </c>
      <c r="F592" s="7">
        <v>7.9</v>
      </c>
      <c r="G592" s="6">
        <v>2893037925</v>
      </c>
    </row>
    <row r="593" spans="1:7" x14ac:dyDescent="0.25">
      <c r="A593" t="s">
        <v>587</v>
      </c>
      <c r="B593" s="68">
        <v>1112</v>
      </c>
      <c r="C593" s="8">
        <v>-9.1503267973856203E-2</v>
      </c>
      <c r="D593">
        <v>27.2</v>
      </c>
      <c r="E593" s="4">
        <v>34844</v>
      </c>
      <c r="F593" s="7">
        <v>4.8</v>
      </c>
      <c r="G593" s="6">
        <v>57073047</v>
      </c>
    </row>
    <row r="594" spans="1:7" x14ac:dyDescent="0.25">
      <c r="A594" t="s">
        <v>588</v>
      </c>
      <c r="B594" s="68">
        <v>231</v>
      </c>
      <c r="C594" s="8">
        <v>-8.58369098712446E-3</v>
      </c>
      <c r="D594">
        <v>23.8</v>
      </c>
      <c r="E594" s="4">
        <v>35341</v>
      </c>
      <c r="F594" s="7">
        <v>4.4000000000000004</v>
      </c>
      <c r="G594" s="6">
        <v>24108732</v>
      </c>
    </row>
    <row r="595" spans="1:7" x14ac:dyDescent="0.25">
      <c r="A595" t="s">
        <v>589</v>
      </c>
      <c r="B595" s="68">
        <v>811</v>
      </c>
      <c r="C595" s="8">
        <v>0.83069977426636599</v>
      </c>
      <c r="D595">
        <v>21.2</v>
      </c>
      <c r="E595" s="4">
        <v>63242</v>
      </c>
      <c r="F595" s="7">
        <v>6.1</v>
      </c>
      <c r="G595" s="6">
        <v>58423408</v>
      </c>
    </row>
    <row r="596" spans="1:7" x14ac:dyDescent="0.25">
      <c r="A596" t="s">
        <v>590</v>
      </c>
      <c r="B596" s="68">
        <v>1087</v>
      </c>
      <c r="C596" s="8">
        <v>0.76461038961038996</v>
      </c>
      <c r="D596">
        <v>8</v>
      </c>
      <c r="E596" s="4">
        <v>51071</v>
      </c>
      <c r="F596" s="7">
        <v>4.7</v>
      </c>
      <c r="G596" s="6">
        <v>109133268</v>
      </c>
    </row>
    <row r="597" spans="1:7" x14ac:dyDescent="0.25">
      <c r="A597" t="s">
        <v>591</v>
      </c>
      <c r="B597" s="68">
        <v>300</v>
      </c>
      <c r="C597" s="8">
        <v>0.181102362204724</v>
      </c>
      <c r="D597">
        <v>15.3</v>
      </c>
      <c r="E597" s="4">
        <v>34375</v>
      </c>
      <c r="F597" s="7">
        <v>5.4</v>
      </c>
      <c r="G597" s="6">
        <v>16253968</v>
      </c>
    </row>
    <row r="598" spans="1:7" x14ac:dyDescent="0.25">
      <c r="A598" t="s">
        <v>592</v>
      </c>
      <c r="B598" s="68">
        <v>565</v>
      </c>
      <c r="C598" s="8">
        <v>-0.12538699690402499</v>
      </c>
      <c r="D598">
        <v>14.2</v>
      </c>
      <c r="E598" s="4">
        <v>47083</v>
      </c>
      <c r="F598" s="7">
        <v>6.9</v>
      </c>
      <c r="G598" s="6">
        <v>44555026</v>
      </c>
    </row>
    <row r="599" spans="1:7" x14ac:dyDescent="0.25">
      <c r="A599" t="s">
        <v>593</v>
      </c>
      <c r="B599" s="68">
        <v>5079</v>
      </c>
      <c r="C599" s="8">
        <v>-6.1876616180273403E-2</v>
      </c>
      <c r="D599">
        <v>37.1</v>
      </c>
      <c r="E599" s="4">
        <v>26878</v>
      </c>
      <c r="F599" s="7">
        <v>6.4</v>
      </c>
      <c r="G599" s="6">
        <v>358147478</v>
      </c>
    </row>
    <row r="600" spans="1:7" x14ac:dyDescent="0.25">
      <c r="A600" t="s">
        <v>594</v>
      </c>
      <c r="B600" s="68">
        <v>926</v>
      </c>
      <c r="C600" s="8">
        <v>0.236315086782376</v>
      </c>
      <c r="D600">
        <v>17.7</v>
      </c>
      <c r="E600" s="4">
        <v>48024</v>
      </c>
      <c r="F600" s="7">
        <v>9.5</v>
      </c>
      <c r="G600" s="6">
        <v>29674937</v>
      </c>
    </row>
    <row r="601" spans="1:7" x14ac:dyDescent="0.25">
      <c r="A601" t="s">
        <v>595</v>
      </c>
      <c r="B601" s="68">
        <v>1112883</v>
      </c>
      <c r="C601" s="8">
        <v>8.7000432697050503E-2</v>
      </c>
      <c r="D601">
        <v>8.5</v>
      </c>
      <c r="E601" s="4">
        <v>88471</v>
      </c>
      <c r="F601" s="7">
        <v>4.0999999999999996</v>
      </c>
      <c r="G601" s="6">
        <v>193338379225</v>
      </c>
    </row>
    <row r="602" spans="1:7" x14ac:dyDescent="0.25">
      <c r="A602" t="s">
        <v>596</v>
      </c>
      <c r="B602" s="68">
        <v>46387</v>
      </c>
      <c r="C602" s="8">
        <v>0.205702700595223</v>
      </c>
      <c r="D602">
        <v>3.3</v>
      </c>
      <c r="E602" s="4">
        <v>104006</v>
      </c>
      <c r="F602" s="7">
        <v>4.0999999999999996</v>
      </c>
      <c r="G602" s="6">
        <v>7151227729</v>
      </c>
    </row>
    <row r="603" spans="1:7" x14ac:dyDescent="0.25">
      <c r="A603" t="s">
        <v>597</v>
      </c>
      <c r="B603" s="68">
        <v>5626</v>
      </c>
      <c r="C603" s="8">
        <v>0.13199195171026201</v>
      </c>
      <c r="D603">
        <v>9.6999999999999993</v>
      </c>
      <c r="E603" s="4">
        <v>52321</v>
      </c>
      <c r="F603" s="7">
        <v>5</v>
      </c>
      <c r="G603" s="6">
        <v>629592404</v>
      </c>
    </row>
    <row r="604" spans="1:7" x14ac:dyDescent="0.25">
      <c r="A604" t="s">
        <v>598</v>
      </c>
      <c r="B604" s="68">
        <v>3401</v>
      </c>
      <c r="C604" s="8">
        <v>-0.14051048774323999</v>
      </c>
      <c r="D604">
        <v>10.3</v>
      </c>
      <c r="E604" s="4">
        <v>40925</v>
      </c>
      <c r="F604" s="7">
        <v>4.4000000000000004</v>
      </c>
      <c r="G604" s="6">
        <v>263076689</v>
      </c>
    </row>
    <row r="605" spans="1:7" x14ac:dyDescent="0.25">
      <c r="A605" t="s">
        <v>599</v>
      </c>
      <c r="B605" s="68">
        <v>3058</v>
      </c>
      <c r="C605" s="8">
        <v>-9.800718719372751E-4</v>
      </c>
      <c r="D605">
        <v>7</v>
      </c>
      <c r="E605" s="4">
        <v>83011</v>
      </c>
      <c r="F605" s="7">
        <v>4.5999999999999996</v>
      </c>
      <c r="G605" s="6">
        <v>351320529</v>
      </c>
    </row>
    <row r="606" spans="1:7" x14ac:dyDescent="0.25">
      <c r="A606" t="s">
        <v>600</v>
      </c>
      <c r="B606" s="68">
        <v>2419</v>
      </c>
      <c r="C606" s="8">
        <v>0.559638942617666</v>
      </c>
      <c r="D606">
        <v>19.899999999999999</v>
      </c>
      <c r="E606" s="4">
        <v>38906</v>
      </c>
      <c r="F606" s="7">
        <v>4.3</v>
      </c>
      <c r="G606" s="6">
        <v>137576635</v>
      </c>
    </row>
    <row r="607" spans="1:7" x14ac:dyDescent="0.25">
      <c r="A607" t="s">
        <v>601</v>
      </c>
      <c r="B607" s="68">
        <v>1449</v>
      </c>
      <c r="C607" s="8">
        <v>0.36440677966101698</v>
      </c>
      <c r="D607">
        <v>3</v>
      </c>
      <c r="E607" s="4">
        <v>150938</v>
      </c>
      <c r="F607" s="7">
        <v>5.0999999999999996</v>
      </c>
      <c r="G607" s="6">
        <v>200721407</v>
      </c>
    </row>
    <row r="608" spans="1:7" x14ac:dyDescent="0.25">
      <c r="A608" t="s">
        <v>602</v>
      </c>
      <c r="B608" s="68">
        <v>276</v>
      </c>
      <c r="C608" s="8">
        <v>0.14049586776859499</v>
      </c>
      <c r="D608">
        <v>20.399999999999999</v>
      </c>
      <c r="E608" s="4">
        <v>45000</v>
      </c>
      <c r="F608" s="7">
        <v>4.2</v>
      </c>
      <c r="G608" s="6">
        <v>13731682</v>
      </c>
    </row>
    <row r="609" spans="1:7" x14ac:dyDescent="0.25">
      <c r="A609" t="s">
        <v>603</v>
      </c>
      <c r="B609" s="68">
        <v>18889</v>
      </c>
      <c r="C609" s="8">
        <v>-6.4437840515106495E-2</v>
      </c>
      <c r="D609">
        <v>19.399999999999999</v>
      </c>
      <c r="E609" s="4">
        <v>39588</v>
      </c>
      <c r="F609" s="7">
        <v>7.8</v>
      </c>
      <c r="G609" s="6">
        <v>2539346192</v>
      </c>
    </row>
    <row r="610" spans="1:7" x14ac:dyDescent="0.25">
      <c r="A610" t="s">
        <v>604</v>
      </c>
      <c r="B610" s="68">
        <v>906</v>
      </c>
      <c r="C610" s="8">
        <v>-4.4303797468354403E-2</v>
      </c>
      <c r="D610">
        <v>23.1</v>
      </c>
      <c r="E610" s="4">
        <v>32733</v>
      </c>
      <c r="F610" s="7">
        <v>7.8</v>
      </c>
      <c r="G610" s="6">
        <v>72378016</v>
      </c>
    </row>
    <row r="611" spans="1:7" x14ac:dyDescent="0.25">
      <c r="A611" t="s">
        <v>605</v>
      </c>
      <c r="B611" s="68">
        <v>2751</v>
      </c>
      <c r="C611" s="8">
        <v>-0.124164278892073</v>
      </c>
      <c r="D611">
        <v>7.5</v>
      </c>
      <c r="E611" s="4">
        <v>29987</v>
      </c>
      <c r="F611" s="7">
        <v>4.5</v>
      </c>
      <c r="G611" s="6">
        <v>240701378</v>
      </c>
    </row>
    <row r="612" spans="1:7" x14ac:dyDescent="0.25">
      <c r="A612" t="s">
        <v>606</v>
      </c>
      <c r="B612" s="68">
        <v>11183</v>
      </c>
      <c r="C612" s="8">
        <v>-9.3098694347579294E-2</v>
      </c>
      <c r="D612">
        <v>24.2</v>
      </c>
      <c r="E612" s="4">
        <v>32937</v>
      </c>
      <c r="F612" s="7">
        <v>7</v>
      </c>
      <c r="G612" s="6">
        <v>1017242370</v>
      </c>
    </row>
    <row r="613" spans="1:7" x14ac:dyDescent="0.25">
      <c r="A613" t="s">
        <v>607</v>
      </c>
      <c r="B613" s="68">
        <v>490</v>
      </c>
      <c r="C613" s="8">
        <v>-0.13732394366197201</v>
      </c>
      <c r="D613">
        <v>5.3</v>
      </c>
      <c r="E613" s="4">
        <v>84107</v>
      </c>
      <c r="F613" s="7">
        <v>4.9000000000000004</v>
      </c>
      <c r="G613" s="6">
        <v>55826208</v>
      </c>
    </row>
    <row r="614" spans="1:7" x14ac:dyDescent="0.25">
      <c r="A614" t="s">
        <v>608</v>
      </c>
      <c r="B614" s="68">
        <v>9754</v>
      </c>
      <c r="C614" s="8">
        <v>3.3947124781401098E-3</v>
      </c>
      <c r="D614">
        <v>30.6</v>
      </c>
      <c r="E614" s="4">
        <v>38843</v>
      </c>
      <c r="F614" s="7">
        <v>4.9000000000000004</v>
      </c>
      <c r="G614" s="6">
        <v>904772200</v>
      </c>
    </row>
    <row r="615" spans="1:7" x14ac:dyDescent="0.25">
      <c r="A615" t="s">
        <v>609</v>
      </c>
      <c r="B615" s="68">
        <v>54077</v>
      </c>
      <c r="C615" s="8">
        <v>1.2279815054005E-2</v>
      </c>
      <c r="D615">
        <v>23.2</v>
      </c>
      <c r="E615" s="4">
        <v>48786</v>
      </c>
      <c r="F615" s="7">
        <v>3.8</v>
      </c>
      <c r="G615" s="6">
        <v>9721139902</v>
      </c>
    </row>
    <row r="616" spans="1:7" x14ac:dyDescent="0.25">
      <c r="A616" t="s">
        <v>610</v>
      </c>
      <c r="B616" s="68">
        <v>244</v>
      </c>
      <c r="C616" s="8">
        <v>0.23232323232323199</v>
      </c>
      <c r="D616">
        <v>19.7</v>
      </c>
      <c r="E616" s="4">
        <v>33750</v>
      </c>
      <c r="F616" s="7">
        <v>4.3</v>
      </c>
      <c r="G616" s="6">
        <v>10450163</v>
      </c>
    </row>
    <row r="617" spans="1:7" x14ac:dyDescent="0.25">
      <c r="A617" t="s">
        <v>611</v>
      </c>
      <c r="B617" s="68">
        <v>19645</v>
      </c>
      <c r="C617" s="8">
        <v>0.47230757700666998</v>
      </c>
      <c r="D617">
        <v>3.6</v>
      </c>
      <c r="E617" s="4">
        <v>123370</v>
      </c>
      <c r="F617" s="7">
        <v>4</v>
      </c>
      <c r="G617" s="6">
        <v>3081114468</v>
      </c>
    </row>
    <row r="618" spans="1:7" x14ac:dyDescent="0.25">
      <c r="A618" t="s">
        <v>612</v>
      </c>
      <c r="B618" s="68">
        <v>117692</v>
      </c>
      <c r="C618" s="8">
        <v>-5.4652358308700702E-2</v>
      </c>
      <c r="D618">
        <v>18.600000000000001</v>
      </c>
      <c r="E618" s="4">
        <v>49488</v>
      </c>
      <c r="F618" s="7">
        <v>5.0999999999999996</v>
      </c>
      <c r="G618" s="6">
        <v>9278594636</v>
      </c>
    </row>
    <row r="619" spans="1:7" x14ac:dyDescent="0.25">
      <c r="A619" t="s">
        <v>613</v>
      </c>
      <c r="B619" s="68">
        <v>10087</v>
      </c>
      <c r="C619" s="8">
        <v>2.88657690738474E-2</v>
      </c>
      <c r="D619">
        <v>19.5</v>
      </c>
      <c r="E619" s="4">
        <v>41131</v>
      </c>
      <c r="F619" s="7">
        <v>4.3</v>
      </c>
      <c r="G619" s="6">
        <v>1555042514</v>
      </c>
    </row>
    <row r="620" spans="1:7" x14ac:dyDescent="0.25">
      <c r="A620" t="s">
        <v>614</v>
      </c>
      <c r="B620" s="68">
        <v>4476</v>
      </c>
      <c r="C620" s="8">
        <v>0.160487425460202</v>
      </c>
      <c r="D620">
        <v>6</v>
      </c>
      <c r="E620" s="4">
        <v>71538</v>
      </c>
      <c r="F620" s="7">
        <v>4.2</v>
      </c>
      <c r="G620" s="6">
        <v>1113507501</v>
      </c>
    </row>
    <row r="621" spans="1:7" x14ac:dyDescent="0.25">
      <c r="A621" t="s">
        <v>615</v>
      </c>
      <c r="B621" s="68">
        <v>400</v>
      </c>
      <c r="C621" s="8">
        <v>-9.5022624434389094E-2</v>
      </c>
      <c r="D621">
        <v>40.200000000000003</v>
      </c>
      <c r="E621" s="4">
        <v>45313</v>
      </c>
      <c r="F621" s="7">
        <v>4.5999999999999996</v>
      </c>
      <c r="G621" s="6">
        <v>52733633</v>
      </c>
    </row>
    <row r="622" spans="1:7" x14ac:dyDescent="0.25">
      <c r="A622" t="s">
        <v>616</v>
      </c>
      <c r="B622" s="68">
        <v>12851</v>
      </c>
      <c r="C622" s="8">
        <v>0.23710050057759</v>
      </c>
      <c r="D622">
        <v>2.1</v>
      </c>
      <c r="E622" s="4">
        <v>152377</v>
      </c>
      <c r="F622" s="7">
        <v>4.45</v>
      </c>
      <c r="G622" s="6">
        <v>3270317205</v>
      </c>
    </row>
    <row r="623" spans="1:7" x14ac:dyDescent="0.25">
      <c r="A623" t="s">
        <v>617</v>
      </c>
      <c r="B623" s="68">
        <v>1524</v>
      </c>
      <c r="C623" s="8">
        <v>-0.15002788622420499</v>
      </c>
      <c r="D623">
        <v>33.5</v>
      </c>
      <c r="E623" s="4">
        <v>34375</v>
      </c>
      <c r="F623" s="7">
        <v>7.5</v>
      </c>
      <c r="G623" s="6">
        <v>89025526</v>
      </c>
    </row>
    <row r="624" spans="1:7" x14ac:dyDescent="0.25">
      <c r="A624" t="s">
        <v>618</v>
      </c>
      <c r="B624" s="68">
        <v>9847</v>
      </c>
      <c r="C624" s="8">
        <v>0.51120319214241905</v>
      </c>
      <c r="D624">
        <v>8.6</v>
      </c>
      <c r="E624" s="4">
        <v>67321</v>
      </c>
      <c r="F624" s="7">
        <v>4.0999999999999996</v>
      </c>
      <c r="G624" s="6">
        <v>1242736144</v>
      </c>
    </row>
    <row r="625" spans="1:7" x14ac:dyDescent="0.25">
      <c r="A625" t="s">
        <v>619</v>
      </c>
      <c r="B625" s="68">
        <v>2655</v>
      </c>
      <c r="C625" s="8">
        <v>-2.7116159765481901E-2</v>
      </c>
      <c r="D625">
        <v>15.6</v>
      </c>
      <c r="E625" s="4">
        <v>64596</v>
      </c>
      <c r="F625" s="7">
        <v>5.6</v>
      </c>
      <c r="G625" s="6" t="e">
        <v>#N/A</v>
      </c>
    </row>
    <row r="626" spans="1:7" x14ac:dyDescent="0.25">
      <c r="A626" t="s">
        <v>620</v>
      </c>
      <c r="B626" s="68">
        <v>8661</v>
      </c>
      <c r="C626" s="8">
        <v>2.5334438262104901E-2</v>
      </c>
      <c r="D626">
        <v>3.3</v>
      </c>
      <c r="E626" s="4">
        <v>124716</v>
      </c>
      <c r="F626" s="7">
        <v>4</v>
      </c>
      <c r="G626" s="6">
        <v>1530569039</v>
      </c>
    </row>
    <row r="627" spans="1:7" x14ac:dyDescent="0.25">
      <c r="A627" t="s">
        <v>621</v>
      </c>
      <c r="B627" s="68">
        <v>1446</v>
      </c>
      <c r="C627" s="8">
        <v>6.5585851142225496E-2</v>
      </c>
      <c r="D627">
        <v>17.7</v>
      </c>
      <c r="E627" s="4">
        <v>28958</v>
      </c>
      <c r="F627" s="7">
        <v>4.0999999999999996</v>
      </c>
      <c r="G627" s="6">
        <v>342779608</v>
      </c>
    </row>
    <row r="628" spans="1:7" x14ac:dyDescent="0.25">
      <c r="A628" t="s">
        <v>622</v>
      </c>
      <c r="B628" s="68">
        <v>4759</v>
      </c>
      <c r="C628" s="8">
        <v>0.50363349131121604</v>
      </c>
      <c r="D628">
        <v>5.4</v>
      </c>
      <c r="E628" s="4">
        <v>91814</v>
      </c>
      <c r="F628" s="7">
        <v>4.7</v>
      </c>
      <c r="G628" s="6">
        <v>654118466</v>
      </c>
    </row>
    <row r="629" spans="1:7" x14ac:dyDescent="0.25">
      <c r="A629" t="s">
        <v>623</v>
      </c>
      <c r="B629" s="68">
        <v>462</v>
      </c>
      <c r="C629" s="8">
        <v>-0.45710928319624</v>
      </c>
      <c r="D629">
        <v>29.1</v>
      </c>
      <c r="E629" s="4">
        <v>36250</v>
      </c>
      <c r="F629" s="7">
        <v>7.35</v>
      </c>
      <c r="G629" s="6">
        <v>36992666</v>
      </c>
    </row>
    <row r="630" spans="1:7" x14ac:dyDescent="0.25">
      <c r="A630" t="s">
        <v>624</v>
      </c>
      <c r="B630" s="68">
        <v>871</v>
      </c>
      <c r="C630" s="8">
        <v>-0.24392361111111099</v>
      </c>
      <c r="D630">
        <v>24.2</v>
      </c>
      <c r="E630" s="4">
        <v>56477</v>
      </c>
      <c r="F630" s="7">
        <v>5.9</v>
      </c>
      <c r="G630" s="6">
        <v>281858303</v>
      </c>
    </row>
    <row r="631" spans="1:7" x14ac:dyDescent="0.25">
      <c r="A631" t="s">
        <v>625</v>
      </c>
      <c r="B631" s="68">
        <v>4826</v>
      </c>
      <c r="C631" s="8">
        <v>-0.120466557317295</v>
      </c>
      <c r="D631">
        <v>21.8</v>
      </c>
      <c r="E631" s="4">
        <v>32222</v>
      </c>
      <c r="F631" s="7">
        <v>6.3</v>
      </c>
      <c r="G631" s="6">
        <v>529568051</v>
      </c>
    </row>
    <row r="632" spans="1:7" x14ac:dyDescent="0.25">
      <c r="A632" t="s">
        <v>626</v>
      </c>
      <c r="B632" s="68">
        <v>574</v>
      </c>
      <c r="C632" s="8">
        <v>-0.410071942446043</v>
      </c>
      <c r="D632">
        <v>2.8</v>
      </c>
      <c r="E632" s="4">
        <v>69583</v>
      </c>
      <c r="F632" s="7">
        <v>5.7</v>
      </c>
      <c r="G632" s="6">
        <v>61375688</v>
      </c>
    </row>
    <row r="633" spans="1:7" x14ac:dyDescent="0.25">
      <c r="A633" t="s">
        <v>627</v>
      </c>
      <c r="B633" s="68">
        <v>66335</v>
      </c>
      <c r="C633" s="8">
        <v>-3.1959139000364803E-2</v>
      </c>
      <c r="D633">
        <v>17.3</v>
      </c>
      <c r="E633" s="4">
        <v>46079</v>
      </c>
      <c r="F633" s="7">
        <v>4.8</v>
      </c>
      <c r="G633" s="6">
        <v>6060206338</v>
      </c>
    </row>
    <row r="634" spans="1:7" x14ac:dyDescent="0.25">
      <c r="A634" t="s">
        <v>628</v>
      </c>
      <c r="B634" s="68">
        <v>3578</v>
      </c>
      <c r="C634" s="8">
        <v>2.5802752293578E-2</v>
      </c>
      <c r="D634">
        <v>23</v>
      </c>
      <c r="E634" s="4">
        <v>40602</v>
      </c>
      <c r="F634" s="7">
        <v>4.8</v>
      </c>
      <c r="G634" s="6">
        <v>582303763</v>
      </c>
    </row>
    <row r="635" spans="1:7" x14ac:dyDescent="0.25">
      <c r="A635" t="s">
        <v>629</v>
      </c>
      <c r="B635" s="68">
        <v>5221</v>
      </c>
      <c r="C635" s="8">
        <v>-3.2789922193404999E-2</v>
      </c>
      <c r="D635">
        <v>29.4</v>
      </c>
      <c r="E635" s="4">
        <v>38322</v>
      </c>
      <c r="F635" s="7">
        <v>5.7</v>
      </c>
      <c r="G635" s="6">
        <v>381447994</v>
      </c>
    </row>
    <row r="636" spans="1:7" x14ac:dyDescent="0.25">
      <c r="A636" t="s">
        <v>630</v>
      </c>
      <c r="B636" s="68">
        <v>115976</v>
      </c>
      <c r="C636" s="8">
        <v>6.20331248210583E-3</v>
      </c>
      <c r="D636">
        <v>18.8</v>
      </c>
      <c r="E636" s="4">
        <v>54066</v>
      </c>
      <c r="F636" s="7">
        <v>4.3</v>
      </c>
      <c r="G636" s="6">
        <v>21436398954</v>
      </c>
    </row>
    <row r="637" spans="1:7" x14ac:dyDescent="0.25">
      <c r="A637" t="s">
        <v>631</v>
      </c>
      <c r="B637" s="68">
        <v>78844</v>
      </c>
      <c r="C637" s="8">
        <v>-3.1150542523255401E-2</v>
      </c>
      <c r="D637">
        <v>18.899999999999999</v>
      </c>
      <c r="E637" s="4">
        <v>47348</v>
      </c>
      <c r="F637" s="7">
        <v>6.8</v>
      </c>
      <c r="G637" s="6">
        <v>7803274292</v>
      </c>
    </row>
    <row r="638" spans="1:7" x14ac:dyDescent="0.25">
      <c r="A638" t="s">
        <v>633</v>
      </c>
      <c r="B638" s="68">
        <v>2506</v>
      </c>
      <c r="C638" s="8">
        <v>7.9872204472843404E-4</v>
      </c>
      <c r="D638">
        <v>35</v>
      </c>
      <c r="E638" s="4">
        <v>53690</v>
      </c>
      <c r="F638" s="7">
        <v>4.3</v>
      </c>
      <c r="G638" s="6">
        <v>258293782</v>
      </c>
    </row>
    <row r="639" spans="1:7" x14ac:dyDescent="0.25">
      <c r="A639" t="s">
        <v>632</v>
      </c>
      <c r="B639" s="68">
        <v>47914</v>
      </c>
      <c r="C639" s="8">
        <v>-2.68700367609724E-2</v>
      </c>
      <c r="D639">
        <v>21.3</v>
      </c>
      <c r="E639" s="4">
        <v>46146</v>
      </c>
      <c r="F639" s="7">
        <v>6.8</v>
      </c>
      <c r="G639" s="6">
        <v>4554948477</v>
      </c>
    </row>
    <row r="640" spans="1:7" x14ac:dyDescent="0.25">
      <c r="A640" t="s">
        <v>634</v>
      </c>
      <c r="B640" s="68">
        <v>3401</v>
      </c>
      <c r="C640" s="8">
        <v>-3.7634408602150497E-2</v>
      </c>
      <c r="D640">
        <v>21.1</v>
      </c>
      <c r="E640" s="4">
        <v>36727</v>
      </c>
      <c r="F640" s="7">
        <v>6.1</v>
      </c>
      <c r="G640" s="6">
        <v>143939147</v>
      </c>
    </row>
    <row r="641" spans="1:7" x14ac:dyDescent="0.25">
      <c r="A641" t="s">
        <v>635</v>
      </c>
      <c r="B641" s="68">
        <v>745</v>
      </c>
      <c r="C641" s="8">
        <v>0.193910256410256</v>
      </c>
      <c r="D641">
        <v>28.9</v>
      </c>
      <c r="E641" s="4" t="e">
        <v>#N/A</v>
      </c>
      <c r="F641" s="7">
        <v>5.5</v>
      </c>
      <c r="G641" s="6">
        <v>47553440</v>
      </c>
    </row>
    <row r="642" spans="1:7" x14ac:dyDescent="0.25">
      <c r="A642" t="s">
        <v>636</v>
      </c>
      <c r="B642" s="68">
        <v>3830</v>
      </c>
      <c r="C642" s="8">
        <v>-9.5681406775278005E-3</v>
      </c>
      <c r="D642">
        <v>19.100000000000001</v>
      </c>
      <c r="E642" s="4">
        <v>55909</v>
      </c>
      <c r="F642" s="7">
        <v>4</v>
      </c>
      <c r="G642" s="6">
        <v>185397166</v>
      </c>
    </row>
    <row r="643" spans="1:7" x14ac:dyDescent="0.25">
      <c r="A643" t="s">
        <v>637</v>
      </c>
      <c r="B643" s="68">
        <v>247917</v>
      </c>
      <c r="C643" s="8">
        <v>3.2157473365168797E-2</v>
      </c>
      <c r="D643">
        <v>19</v>
      </c>
      <c r="E643" s="4">
        <v>50204</v>
      </c>
      <c r="F643" s="7">
        <v>5</v>
      </c>
      <c r="G643" s="6">
        <v>26290412040</v>
      </c>
    </row>
    <row r="644" spans="1:7" x14ac:dyDescent="0.25">
      <c r="A644" t="s">
        <v>638</v>
      </c>
      <c r="B644" s="68">
        <v>10336</v>
      </c>
      <c r="C644" s="8">
        <v>8.9376053962900506E-2</v>
      </c>
      <c r="D644">
        <v>6.4</v>
      </c>
      <c r="E644" s="4">
        <v>80199</v>
      </c>
      <c r="F644" s="7">
        <v>5.3</v>
      </c>
      <c r="G644" s="6">
        <v>972757151</v>
      </c>
    </row>
    <row r="645" spans="1:7" x14ac:dyDescent="0.25">
      <c r="A645" t="s">
        <v>639</v>
      </c>
      <c r="B645" s="68">
        <v>713</v>
      </c>
      <c r="C645" s="8">
        <v>-0.24709609292502599</v>
      </c>
      <c r="D645">
        <v>26.1</v>
      </c>
      <c r="E645" s="4">
        <v>40156</v>
      </c>
      <c r="F645" s="7">
        <v>6.6</v>
      </c>
      <c r="G645" s="6">
        <v>35098334</v>
      </c>
    </row>
    <row r="646" spans="1:7" x14ac:dyDescent="0.25">
      <c r="A646" t="s">
        <v>640</v>
      </c>
      <c r="B646" s="68">
        <v>7771</v>
      </c>
      <c r="C646" s="8">
        <v>0.21535814826399799</v>
      </c>
      <c r="D646">
        <v>14.8</v>
      </c>
      <c r="E646" s="4">
        <v>52732</v>
      </c>
      <c r="F646" s="7">
        <v>4.2</v>
      </c>
      <c r="G646" s="6">
        <v>1188366961</v>
      </c>
    </row>
    <row r="647" spans="1:7" x14ac:dyDescent="0.25">
      <c r="A647" t="s">
        <v>641</v>
      </c>
      <c r="B647" s="68">
        <v>649</v>
      </c>
      <c r="C647" s="8">
        <v>-0.41949910554561698</v>
      </c>
      <c r="D647">
        <v>35.4</v>
      </c>
      <c r="E647" s="4">
        <v>31607</v>
      </c>
      <c r="F647" s="7">
        <v>6.3</v>
      </c>
      <c r="G647" s="6">
        <v>28311871</v>
      </c>
    </row>
    <row r="648" spans="1:7" x14ac:dyDescent="0.25">
      <c r="A648" t="s">
        <v>642</v>
      </c>
      <c r="B648" s="68">
        <v>2593</v>
      </c>
      <c r="C648" s="8">
        <v>1.8860510805501E-2</v>
      </c>
      <c r="D648">
        <v>8.5</v>
      </c>
      <c r="E648" s="4">
        <v>111346</v>
      </c>
      <c r="F648" s="7">
        <v>4.3</v>
      </c>
      <c r="G648" s="6">
        <v>3779295982</v>
      </c>
    </row>
    <row r="649" spans="1:7" x14ac:dyDescent="0.25">
      <c r="A649" t="s">
        <v>643</v>
      </c>
      <c r="B649" s="68">
        <v>37198</v>
      </c>
      <c r="C649" s="8">
        <v>-1.6576338400528801E-2</v>
      </c>
      <c r="D649">
        <v>15.4</v>
      </c>
      <c r="E649" s="4">
        <v>51348</v>
      </c>
      <c r="F649" s="7">
        <v>4.3</v>
      </c>
      <c r="G649" s="6">
        <v>3199526046</v>
      </c>
    </row>
    <row r="650" spans="1:7" x14ac:dyDescent="0.25">
      <c r="A650" t="s">
        <v>644</v>
      </c>
      <c r="B650" s="68">
        <v>2801</v>
      </c>
      <c r="C650" s="8">
        <v>-3.3804760262159401E-2</v>
      </c>
      <c r="D650">
        <v>23.7</v>
      </c>
      <c r="E650" s="4">
        <v>43722</v>
      </c>
      <c r="F650" s="7">
        <v>4.3</v>
      </c>
      <c r="G650" s="6">
        <v>308741661</v>
      </c>
    </row>
    <row r="651" spans="1:7" x14ac:dyDescent="0.25">
      <c r="A651" t="s">
        <v>645</v>
      </c>
      <c r="B651" s="70">
        <v>18357</v>
      </c>
      <c r="C651" s="71">
        <v>4.2715137744958803E-2</v>
      </c>
      <c r="D651">
        <v>14.7</v>
      </c>
      <c r="E651" s="4">
        <v>45324</v>
      </c>
      <c r="F651" s="72">
        <v>4.4000000000000004</v>
      </c>
      <c r="G651" s="6">
        <v>2397909369</v>
      </c>
    </row>
    <row r="652" spans="1:7" x14ac:dyDescent="0.25">
      <c r="A652" t="s">
        <v>646</v>
      </c>
      <c r="B652" s="70">
        <v>2848</v>
      </c>
      <c r="C652" s="71">
        <v>0.239878101872007</v>
      </c>
      <c r="D652">
        <v>44.6</v>
      </c>
      <c r="E652" s="4">
        <v>23962</v>
      </c>
      <c r="F652" s="72">
        <v>5.4</v>
      </c>
      <c r="G652" s="6">
        <v>100457737</v>
      </c>
    </row>
    <row r="653" spans="1:7" x14ac:dyDescent="0.25">
      <c r="A653" t="s">
        <v>647</v>
      </c>
      <c r="B653" s="70">
        <v>2503</v>
      </c>
      <c r="C653" s="71">
        <v>0.56242197253433202</v>
      </c>
      <c r="D653">
        <v>10.9</v>
      </c>
      <c r="E653" s="4">
        <v>59974</v>
      </c>
      <c r="F653" s="72">
        <v>4.8</v>
      </c>
      <c r="G653" s="6">
        <v>303101893</v>
      </c>
    </row>
    <row r="654" spans="1:7" x14ac:dyDescent="0.25">
      <c r="A654" t="s">
        <v>648</v>
      </c>
      <c r="B654" s="70">
        <v>6958</v>
      </c>
      <c r="C654" s="71">
        <v>0.40764717782722998</v>
      </c>
      <c r="D654">
        <v>7.9</v>
      </c>
      <c r="E654" s="4">
        <v>44389</v>
      </c>
      <c r="F654" s="72">
        <v>4.0999999999999996</v>
      </c>
      <c r="G654" s="6">
        <v>1522465547</v>
      </c>
    </row>
  </sheetData>
  <sheetProtection algorithmName="SHA-512" hashValue="cAPnAhmmCzhKIzbsp0B0fKhv7sQWXOo9PkuGdil1ltv/jRDndtFKyAcUhbsATct0VsafbO4z9ceAiv/fGUcP5w==" saltValue="PUpRIsLDN9Tn+AGghlPDbA==" spinCount="100000" sheet="1" objects="1" scenarios="1" formatRows="0" insertHyperlinks="0"/>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Affordability Calculator</vt:lpstr>
      <vt:lpstr>Units Data Tables</vt:lpstr>
      <vt:lpstr>NIWSB</vt:lpstr>
      <vt:lpstr>'Affordability Calculator'!Print_Area</vt:lpstr>
      <vt:lpstr>Unit_Names_Economic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Ajami, Ali</cp:lastModifiedBy>
  <cp:lastPrinted>2023-07-28T15:31:21Z</cp:lastPrinted>
  <dcterms:created xsi:type="dcterms:W3CDTF">2022-08-10T10:20:26Z</dcterms:created>
  <dcterms:modified xsi:type="dcterms:W3CDTF">2024-02-26T20:18:57Z</dcterms:modified>
</cp:coreProperties>
</file>