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Z:\DWQ\ESB\Aquatic_Toxicology\COMPLIANCE &amp; ENFORCEMENT\AT Forms\Updated AT Forms for Website\Completed (Ready for Publishing)\"/>
    </mc:Choice>
  </mc:AlternateContent>
  <xr:revisionPtr revIDLastSave="0" documentId="8_{C9C8B8A9-3719-48EB-BE89-2BD4643B0FA7}" xr6:coauthVersionLast="47" xr6:coauthVersionMax="47" xr10:uidLastSave="{00000000-0000-0000-0000-000000000000}"/>
  <bookViews>
    <workbookView xWindow="3420" yWindow="2040" windowWidth="28800" windowHeight="15345" xr2:uid="{DD4EA797-8E47-4FA3-B46B-958DB8E57A35}"/>
  </bookViews>
  <sheets>
    <sheet name="WKSHT.XLS" sheetId="1" r:id="rId1"/>
  </sheets>
  <definedNames>
    <definedName name="_xlnm.Print_Area">WKSHT.XLS!$A$1:$D$27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7" i="1"/>
  <c r="B34" i="1"/>
  <c r="D33" i="1"/>
  <c r="D32" i="1"/>
  <c r="D36" i="1" s="1"/>
  <c r="D38" i="1" s="1"/>
  <c r="B23" i="1"/>
  <c r="D22" i="1" s="1"/>
  <c r="D21" i="1" s="1"/>
  <c r="D25" i="1" s="1"/>
  <c r="D27" i="1" s="1"/>
  <c r="B12" i="1"/>
  <c r="D11" i="1"/>
  <c r="D10" i="1"/>
  <c r="D14" i="1"/>
  <c r="D16" i="1" s="1"/>
  <c r="D12" i="1"/>
  <c r="D15" i="1"/>
  <c r="D23" i="1"/>
  <c r="D26" i="1"/>
</calcChain>
</file>

<file path=xl/sharedStrings.xml><?xml version="1.0" encoding="utf-8"?>
<sst xmlns="http://schemas.openxmlformats.org/spreadsheetml/2006/main" count="49" uniqueCount="23">
  <si>
    <t>7Q10 (cfs):</t>
  </si>
  <si>
    <t>I.W.C.%:</t>
  </si>
  <si>
    <t>PASS/FAIL:</t>
  </si>
  <si>
    <t>Directions: Please fill out cells highlighted in yellow. Submit completed worksheet to the Aquatic Toxicology branch along with SDS.</t>
  </si>
  <si>
    <t>Permit #:</t>
  </si>
  <si>
    <t>Receiving Stream:</t>
  </si>
  <si>
    <t>Active Ingredients:</t>
  </si>
  <si>
    <r>
      <t xml:space="preserve">Half-life (days). </t>
    </r>
    <r>
      <rPr>
        <i/>
        <sz val="9"/>
        <rFont val="Geneva"/>
      </rPr>
      <t>Write "NA" if unknown</t>
    </r>
    <r>
      <rPr>
        <sz val="9"/>
        <rFont val="Geneva"/>
      </rPr>
      <t>:</t>
    </r>
  </si>
  <si>
    <t>Decay rate:</t>
  </si>
  <si>
    <t>Dosage rate (grams/day):</t>
  </si>
  <si>
    <t>Average daily discharge (MGD):</t>
  </si>
  <si>
    <t>Volume of system (million gallons):</t>
  </si>
  <si>
    <t>Steady state discharge concentration:</t>
  </si>
  <si>
    <t>Degradation factor:</t>
  </si>
  <si>
    <t>Application factor:</t>
  </si>
  <si>
    <t>Instream biocide concentration:</t>
  </si>
  <si>
    <t>Regulated limitation:</t>
  </si>
  <si>
    <r>
      <rPr>
        <u/>
        <sz val="9"/>
        <rFont val="Geneva"/>
      </rPr>
      <t>Lowest</t>
    </r>
    <r>
      <rPr>
        <sz val="9"/>
        <rFont val="Geneva"/>
      </rPr>
      <t xml:space="preserve"> LC50/EC50 of selected tox data (mg/L):</t>
    </r>
  </si>
  <si>
    <t>Product #1 name:</t>
  </si>
  <si>
    <t>Product #2 name (if applicable)</t>
  </si>
  <si>
    <t>Product #3 name (if applicable):</t>
  </si>
  <si>
    <t>NCXXXXXXX</t>
  </si>
  <si>
    <t>Facility/Discharger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</si>
</sst>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9"/>
      <name val="Geneva"/>
    </font>
    <font>
      <b/>
      <sz val="9"/>
      <name val="Geneva"/>
    </font>
    <font>
      <i/>
      <sz val="9"/>
      <name val="Geneva"/>
    </font>
    <font>
      <b/>
      <u/>
      <sz val="16"/>
      <name val="Geneva"/>
    </font>
    <font>
      <u/>
      <sz val="9"/>
      <name val="Geneva"/>
    </font>
    <font>
      <sz val="9"/>
      <color rgb="FFED0000"/>
      <name val="Genev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3" xfId="0" applyBorder="1" applyAlignment="1">
      <alignment horizontal="right"/>
    </xf>
    <xf numFmtId="0" fontId="0" fillId="2" borderId="4" xfId="0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 applyAlignment="1">
      <alignment horizontal="right"/>
    </xf>
    <xf numFmtId="0" fontId="0" fillId="2" borderId="0" xfId="0" applyFill="1"/>
    <xf numFmtId="2" fontId="0" fillId="2" borderId="0" xfId="0" applyNumberFormat="1" applyFill="1" applyAlignment="1">
      <alignment horizontal="left"/>
    </xf>
    <xf numFmtId="0" fontId="0" fillId="0" borderId="6" xfId="0" applyBorder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165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2" borderId="12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382D-E8D2-4689-BE47-C5ED293B3BED}">
  <dimension ref="A1:O41"/>
  <sheetViews>
    <sheetView tabSelected="1" workbookViewId="0">
      <selection activeCell="H6" sqref="H6"/>
    </sheetView>
  </sheetViews>
  <sheetFormatPr defaultColWidth="9.28515625" defaultRowHeight="12"/>
  <cols>
    <col min="1" max="1" width="44.7109375" customWidth="1"/>
    <col min="2" max="2" width="16.5703125" customWidth="1"/>
    <col min="3" max="3" width="31" bestFit="1" customWidth="1"/>
    <col min="4" max="4" width="18.28515625" customWidth="1"/>
  </cols>
  <sheetData>
    <row r="1" spans="1:5">
      <c r="A1" s="4" t="s">
        <v>22</v>
      </c>
      <c r="B1" s="5"/>
      <c r="C1" s="6"/>
      <c r="D1" s="6"/>
      <c r="E1" s="7"/>
    </row>
    <row r="2" spans="1:5">
      <c r="A2" s="9" t="s">
        <v>4</v>
      </c>
      <c r="B2" s="10" t="s">
        <v>21</v>
      </c>
      <c r="E2" s="8"/>
    </row>
    <row r="3" spans="1:5">
      <c r="A3" s="9" t="s">
        <v>5</v>
      </c>
      <c r="B3" s="10"/>
      <c r="E3" s="8"/>
    </row>
    <row r="4" spans="1:5">
      <c r="A4" s="9" t="s">
        <v>0</v>
      </c>
      <c r="B4" s="11"/>
      <c r="E4" s="8"/>
    </row>
    <row r="5" spans="1:5">
      <c r="A5" s="9" t="s">
        <v>1</v>
      </c>
      <c r="B5" s="11"/>
      <c r="E5" s="8"/>
    </row>
    <row r="6" spans="1:5">
      <c r="A6" s="12"/>
      <c r="B6" s="13"/>
      <c r="E6" s="8"/>
    </row>
    <row r="7" spans="1:5">
      <c r="A7" s="22" t="s">
        <v>18</v>
      </c>
      <c r="B7" s="23"/>
      <c r="C7" s="24"/>
      <c r="D7" s="24"/>
      <c r="E7" s="25"/>
    </row>
    <row r="8" spans="1:5">
      <c r="A8" s="9" t="s">
        <v>6</v>
      </c>
      <c r="B8" s="10"/>
      <c r="E8" s="8"/>
    </row>
    <row r="9" spans="1:5">
      <c r="A9" s="9"/>
      <c r="B9" s="13"/>
      <c r="D9" s="14"/>
      <c r="E9" s="8"/>
    </row>
    <row r="10" spans="1:5">
      <c r="A10" s="9" t="s">
        <v>7</v>
      </c>
      <c r="B10" s="11"/>
      <c r="C10" s="1" t="s">
        <v>12</v>
      </c>
      <c r="D10" s="14" t="e">
        <f>B13/(D11*B15*3785)</f>
        <v>#DIV/0!</v>
      </c>
      <c r="E10" s="8"/>
    </row>
    <row r="11" spans="1:5">
      <c r="A11" s="1" t="s">
        <v>17</v>
      </c>
      <c r="B11" s="15"/>
      <c r="C11" s="1" t="s">
        <v>13</v>
      </c>
      <c r="D11" s="16" t="e">
        <f>IF(B12="NA",B14/B15,B14/B15+B12)</f>
        <v>#DIV/0!</v>
      </c>
      <c r="E11" s="8"/>
    </row>
    <row r="12" spans="1:5">
      <c r="A12" s="1" t="s">
        <v>8</v>
      </c>
      <c r="B12" s="17" t="e">
        <f>IF(B10="NA","NA",(1/B10)*0.69)</f>
        <v>#DIV/0!</v>
      </c>
      <c r="C12" s="1" t="s">
        <v>14</v>
      </c>
      <c r="D12" s="16">
        <f>IF(B10&gt;4,0.01,0.05)</f>
        <v>0.05</v>
      </c>
      <c r="E12" s="8"/>
    </row>
    <row r="13" spans="1:5">
      <c r="A13" s="1" t="s">
        <v>9</v>
      </c>
      <c r="B13" s="15"/>
      <c r="C13" s="1"/>
      <c r="D13" s="18"/>
      <c r="E13" s="8"/>
    </row>
    <row r="14" spans="1:5">
      <c r="A14" s="1" t="s">
        <v>10</v>
      </c>
      <c r="B14" s="15"/>
      <c r="C14" s="1" t="s">
        <v>15</v>
      </c>
      <c r="D14" s="14" t="e">
        <f>(D10*B5)/100</f>
        <v>#DIV/0!</v>
      </c>
      <c r="E14" s="8"/>
    </row>
    <row r="15" spans="1:5">
      <c r="A15" s="1" t="s">
        <v>11</v>
      </c>
      <c r="B15" s="15"/>
      <c r="C15" s="1" t="s">
        <v>16</v>
      </c>
      <c r="D15" s="18">
        <f>D12*B11</f>
        <v>0</v>
      </c>
      <c r="E15" s="8"/>
    </row>
    <row r="16" spans="1:5">
      <c r="A16" s="12"/>
      <c r="C16" s="29" t="s">
        <v>2</v>
      </c>
      <c r="D16" s="30" t="e">
        <f>IF(D14&gt;D15,"FAIL","PASS")</f>
        <v>#DIV/0!</v>
      </c>
      <c r="E16" s="8"/>
    </row>
    <row r="17" spans="1:5">
      <c r="A17" s="26"/>
      <c r="B17" s="27"/>
      <c r="C17" s="27"/>
      <c r="D17" s="27"/>
      <c r="E17" s="28"/>
    </row>
    <row r="18" spans="1:5">
      <c r="A18" s="22" t="s">
        <v>19</v>
      </c>
      <c r="B18" s="23"/>
      <c r="C18" s="24"/>
      <c r="D18" s="24"/>
      <c r="E18" s="25"/>
    </row>
    <row r="19" spans="1:5">
      <c r="A19" s="9" t="s">
        <v>6</v>
      </c>
      <c r="B19" s="10"/>
      <c r="E19" s="8"/>
    </row>
    <row r="20" spans="1:5">
      <c r="A20" s="12"/>
      <c r="E20" s="8"/>
    </row>
    <row r="21" spans="1:5">
      <c r="A21" s="9" t="s">
        <v>7</v>
      </c>
      <c r="B21" s="11"/>
      <c r="C21" s="1" t="s">
        <v>12</v>
      </c>
      <c r="D21" s="14" t="e">
        <f>B24/(D22*B26*3785)</f>
        <v>#DIV/0!</v>
      </c>
      <c r="E21" s="8"/>
    </row>
    <row r="22" spans="1:5">
      <c r="A22" s="1" t="s">
        <v>17</v>
      </c>
      <c r="B22" s="15"/>
      <c r="C22" s="1" t="s">
        <v>13</v>
      </c>
      <c r="D22" s="16" t="e">
        <f>IF(B23="NA",B25/B26,B25/B26+B23)</f>
        <v>#DIV/0!</v>
      </c>
      <c r="E22" s="8"/>
    </row>
    <row r="23" spans="1:5">
      <c r="A23" s="1" t="s">
        <v>8</v>
      </c>
      <c r="B23" s="14" t="e">
        <f>IF(B21="NA","NA",(1/B21)*0.69)</f>
        <v>#DIV/0!</v>
      </c>
      <c r="C23" s="1" t="s">
        <v>14</v>
      </c>
      <c r="D23" s="18">
        <f>IF(B21&gt;4,0.01,0.05)</f>
        <v>0.05</v>
      </c>
      <c r="E23" s="8"/>
    </row>
    <row r="24" spans="1:5">
      <c r="A24" s="1" t="s">
        <v>9</v>
      </c>
      <c r="B24" s="15"/>
      <c r="C24" s="1"/>
      <c r="D24" s="18"/>
      <c r="E24" s="8"/>
    </row>
    <row r="25" spans="1:5">
      <c r="A25" s="1" t="s">
        <v>10</v>
      </c>
      <c r="B25" s="15"/>
      <c r="C25" s="1" t="s">
        <v>15</v>
      </c>
      <c r="D25" s="14" t="e">
        <f>(D21*B5)/100</f>
        <v>#DIV/0!</v>
      </c>
      <c r="E25" s="8"/>
    </row>
    <row r="26" spans="1:5">
      <c r="A26" s="1" t="s">
        <v>11</v>
      </c>
      <c r="B26" s="15"/>
      <c r="C26" s="1" t="s">
        <v>16</v>
      </c>
      <c r="D26" s="18">
        <f>D23*B22</f>
        <v>0</v>
      </c>
      <c r="E26" s="8"/>
    </row>
    <row r="27" spans="1:5">
      <c r="A27" s="12"/>
      <c r="C27" s="29" t="s">
        <v>2</v>
      </c>
      <c r="D27" s="30" t="e">
        <f>IF(D25&gt;D26,"FAIL","PASS")</f>
        <v>#DIV/0!</v>
      </c>
      <c r="E27" s="8"/>
    </row>
    <row r="28" spans="1:5">
      <c r="A28" s="26"/>
      <c r="B28" s="27"/>
      <c r="C28" s="27"/>
      <c r="D28" s="27"/>
      <c r="E28" s="28"/>
    </row>
    <row r="29" spans="1:5">
      <c r="A29" s="22" t="s">
        <v>20</v>
      </c>
      <c r="B29" s="10"/>
      <c r="E29" s="8"/>
    </row>
    <row r="30" spans="1:5">
      <c r="A30" s="9" t="s">
        <v>6</v>
      </c>
      <c r="B30" s="10"/>
      <c r="E30" s="8"/>
    </row>
    <row r="31" spans="1:5">
      <c r="A31" s="9"/>
      <c r="B31" s="13"/>
      <c r="D31" s="14"/>
      <c r="E31" s="8"/>
    </row>
    <row r="32" spans="1:5">
      <c r="A32" s="9" t="s">
        <v>7</v>
      </c>
      <c r="B32" s="11"/>
      <c r="C32" s="1" t="s">
        <v>12</v>
      </c>
      <c r="D32" s="14" t="e">
        <f>B35/(D33*B37*3785)</f>
        <v>#DIV/0!</v>
      </c>
      <c r="E32" s="8"/>
    </row>
    <row r="33" spans="1:15">
      <c r="A33" s="1" t="s">
        <v>17</v>
      </c>
      <c r="B33" s="15"/>
      <c r="C33" s="1" t="s">
        <v>13</v>
      </c>
      <c r="D33" s="16" t="e">
        <f>IF(B34="NA",B36/B37,B36/B37+B34)</f>
        <v>#DIV/0!</v>
      </c>
      <c r="E33" s="8"/>
    </row>
    <row r="34" spans="1:15">
      <c r="A34" s="1" t="s">
        <v>8</v>
      </c>
      <c r="B34" s="17" t="e">
        <f>IF(B32="NA","NA",(1/B32)*0.69)</f>
        <v>#DIV/0!</v>
      </c>
      <c r="C34" s="1" t="s">
        <v>14</v>
      </c>
      <c r="D34" s="16">
        <f>IF(B32&gt;4,0.01,0.05)</f>
        <v>0.05</v>
      </c>
      <c r="E34" s="8"/>
    </row>
    <row r="35" spans="1:15">
      <c r="A35" s="1" t="s">
        <v>9</v>
      </c>
      <c r="B35" s="15"/>
      <c r="C35" s="1"/>
      <c r="D35" s="18"/>
      <c r="E35" s="8"/>
    </row>
    <row r="36" spans="1:15">
      <c r="A36" s="1" t="s">
        <v>10</v>
      </c>
      <c r="B36" s="15"/>
      <c r="C36" s="1" t="s">
        <v>15</v>
      </c>
      <c r="D36" s="14" t="e">
        <f>(D32*B5)/100</f>
        <v>#DIV/0!</v>
      </c>
      <c r="E36" s="8"/>
    </row>
    <row r="37" spans="1:15">
      <c r="A37" s="1" t="s">
        <v>11</v>
      </c>
      <c r="B37" s="15"/>
      <c r="C37" s="1" t="s">
        <v>16</v>
      </c>
      <c r="D37" s="18">
        <f>D34*B33</f>
        <v>0</v>
      </c>
      <c r="E37" s="8"/>
    </row>
    <row r="38" spans="1:15">
      <c r="A38" s="12"/>
      <c r="C38" s="29" t="s">
        <v>2</v>
      </c>
      <c r="D38" s="30" t="e">
        <f>IF(D36&gt;D37,"FAIL","PASS")</f>
        <v>#DIV/0!</v>
      </c>
      <c r="E38" s="8"/>
    </row>
    <row r="39" spans="1:15" ht="12.75" thickBot="1">
      <c r="A39" s="19"/>
      <c r="B39" s="20"/>
      <c r="C39" s="20"/>
      <c r="D39" s="20"/>
      <c r="E39" s="21"/>
    </row>
    <row r="41" spans="1:15" ht="20.25">
      <c r="A41" s="2" t="s">
        <v>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phoneticPr fontId="0" type="noConversion"/>
  <pageMargins left="1.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WKSHT.XLS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Molly H</dc:creator>
  <cp:lastModifiedBy>Nicholson, Molly</cp:lastModifiedBy>
  <cp:lastPrinted>2019-05-09T14:31:44Z</cp:lastPrinted>
  <dcterms:created xsi:type="dcterms:W3CDTF">2000-04-27T17:56:57Z</dcterms:created>
  <dcterms:modified xsi:type="dcterms:W3CDTF">2026-04-01T14:56:27Z</dcterms:modified>
</cp:coreProperties>
</file>